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3\02_FEBRUĀRIS\08.02.2023\Dokumentu PROJEKTI\"/>
    </mc:Choice>
  </mc:AlternateContent>
  <xr:revisionPtr revIDLastSave="0" documentId="8_{E1CDA2C6-74EF-49EE-B645-9FE47C0122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PĀ" sheetId="9" r:id="rId1"/>
    <sheet name="Sacensību organiz." sheetId="6" r:id="rId2"/>
    <sheet name="Dalība sac." sheetId="2" r:id="rId3"/>
    <sheet name="Sporta organizācijas" sheetId="10" r:id="rId4"/>
  </sheets>
  <definedNames>
    <definedName name="_xlnm._FilterDatabase" localSheetId="2" hidden="1">'Dalība sac.'!$A$2:$I$8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B2" i="9" l="1"/>
  <c r="H19" i="6" l="1"/>
  <c r="D8" i="10" l="1"/>
  <c r="B3" i="9" l="1"/>
  <c r="F18" i="10" l="1"/>
  <c r="E17" i="10"/>
  <c r="F17" i="10" s="1"/>
  <c r="G17" i="10" l="1"/>
  <c r="I17" i="10" s="1"/>
  <c r="D31" i="10" l="1"/>
  <c r="F30" i="10"/>
  <c r="E29" i="10"/>
  <c r="F29" i="10" s="1"/>
  <c r="G29" i="10" s="1"/>
  <c r="I29" i="10" s="1"/>
  <c r="F28" i="10" l="1"/>
  <c r="E27" i="10"/>
  <c r="F27" i="10" s="1"/>
  <c r="F26" i="10"/>
  <c r="E25" i="10"/>
  <c r="F25" i="10" s="1"/>
  <c r="G25" i="10" s="1"/>
  <c r="I25" i="10" s="1"/>
  <c r="F24" i="10"/>
  <c r="E23" i="10"/>
  <c r="F23" i="10" s="1"/>
  <c r="F22" i="10"/>
  <c r="E21" i="10"/>
  <c r="F21" i="10" s="1"/>
  <c r="F20" i="10"/>
  <c r="E19" i="10"/>
  <c r="F19" i="10" s="1"/>
  <c r="F16" i="10"/>
  <c r="E15" i="10"/>
  <c r="F15" i="10" s="1"/>
  <c r="F14" i="10"/>
  <c r="E13" i="10"/>
  <c r="F13" i="10" s="1"/>
  <c r="F12" i="10"/>
  <c r="E11" i="10"/>
  <c r="F11" i="10" s="1"/>
  <c r="G11" i="10" s="1"/>
  <c r="I11" i="10" s="1"/>
  <c r="F10" i="10"/>
  <c r="E9" i="10"/>
  <c r="F9" i="10" s="1"/>
  <c r="F8" i="10"/>
  <c r="E7" i="10"/>
  <c r="F7" i="10" s="1"/>
  <c r="F6" i="10"/>
  <c r="E5" i="10"/>
  <c r="F5" i="10" s="1"/>
  <c r="G5" i="10" s="1"/>
  <c r="I5" i="10" s="1"/>
  <c r="F4" i="10"/>
  <c r="E3" i="10"/>
  <c r="F3" i="10" s="1"/>
  <c r="G23" i="10" l="1"/>
  <c r="I23" i="10" s="1"/>
  <c r="G27" i="10"/>
  <c r="I27" i="10" s="1"/>
  <c r="G7" i="10"/>
  <c r="I7" i="10" s="1"/>
  <c r="G3" i="10"/>
  <c r="I3" i="10" s="1"/>
  <c r="G13" i="10"/>
  <c r="I13" i="10" s="1"/>
  <c r="G19" i="10"/>
  <c r="I19" i="10" s="1"/>
  <c r="G21" i="10"/>
  <c r="I21" i="10" s="1"/>
  <c r="G9" i="10"/>
  <c r="I9" i="10" s="1"/>
  <c r="G15" i="10"/>
  <c r="I15" i="10" s="1"/>
  <c r="I31" i="10" l="1"/>
  <c r="B4" i="9" s="1"/>
  <c r="B5" i="9" l="1"/>
  <c r="B7" i="9" s="1"/>
</calcChain>
</file>

<file path=xl/sharedStrings.xml><?xml version="1.0" encoding="utf-8"?>
<sst xmlns="http://schemas.openxmlformats.org/spreadsheetml/2006/main" count="189" uniqueCount="143">
  <si>
    <t>KOPĀ</t>
  </si>
  <si>
    <t>Nr.p.k</t>
  </si>
  <si>
    <t>Iesniedzējs</t>
  </si>
  <si>
    <t>Mērķis</t>
  </si>
  <si>
    <t>Kopējā tāmes izdevumu summa</t>
  </si>
  <si>
    <t>Prasītā summa</t>
  </si>
  <si>
    <t>Sacensību mērogs saskaņā ar 7.pielikumu</t>
  </si>
  <si>
    <t>Sporta Veids</t>
  </si>
  <si>
    <t>Sacensību mērogs</t>
  </si>
  <si>
    <t>Biedrība "BMX Ādaži"</t>
  </si>
  <si>
    <t>Sacensību nosaukums</t>
  </si>
  <si>
    <t>Plānotais dalībnieku skaits</t>
  </si>
  <si>
    <t>Kopējā izdevumu tāme</t>
  </si>
  <si>
    <t>Pieprasītais finansējums</t>
  </si>
  <si>
    <t>Nr.p.k.</t>
  </si>
  <si>
    <t>Sportists</t>
  </si>
  <si>
    <t>Reģistrācijas Nr.</t>
  </si>
  <si>
    <t>Dalība sporta sacensībās</t>
  </si>
  <si>
    <t>Sporta sacensību organizēšana</t>
  </si>
  <si>
    <t>Sporta organizāciju nodoršināšana</t>
  </si>
  <si>
    <t>PAVISAM KOPĀ IZMAKSAI</t>
  </si>
  <si>
    <t>SPD BUDŽETĀ IEKLĀUTĀ SUMMA</t>
  </si>
  <si>
    <t>ATLIKUMS</t>
  </si>
  <si>
    <t>Biedrība</t>
  </si>
  <si>
    <t>Dalībnieku skaits</t>
  </si>
  <si>
    <t>Summa par 1 dalībnieku</t>
  </si>
  <si>
    <t xml:space="preserve">SUMMA </t>
  </si>
  <si>
    <t>SUMMA KOPĀ</t>
  </si>
  <si>
    <t>Koeficients par sacensību organizēšanu</t>
  </si>
  <si>
    <t>PIEŠKIRAMAIS FINANSĒJUMS</t>
  </si>
  <si>
    <t>Pieaugušie</t>
  </si>
  <si>
    <t>Bērni</t>
  </si>
  <si>
    <t>Triatlona klubs "Tri kan"</t>
  </si>
  <si>
    <t>Bērnu un jauniešu tenisa atbalsta biedrība</t>
  </si>
  <si>
    <t>BMX</t>
  </si>
  <si>
    <t>Triatlons</t>
  </si>
  <si>
    <t>Pielikums Nr.1</t>
  </si>
  <si>
    <t>Pielikums Nr.2</t>
  </si>
  <si>
    <t>Pielikums Nr.3</t>
  </si>
  <si>
    <t>Biedrība "Motoklubs ĀDAŽI"</t>
  </si>
  <si>
    <t>Teniss</t>
  </si>
  <si>
    <t>Sporta veids</t>
  </si>
  <si>
    <t>Basketbols, futbols</t>
  </si>
  <si>
    <t>Futbols</t>
  </si>
  <si>
    <t>Mākslas vingrošana</t>
  </si>
  <si>
    <t>Volejbols</t>
  </si>
  <si>
    <t>Kamans suņu sports</t>
  </si>
  <si>
    <t>Orientēšanās sports</t>
  </si>
  <si>
    <t>Riteņbraukšana</t>
  </si>
  <si>
    <t>Motosports</t>
  </si>
  <si>
    <t>SUBSĪDIJAS SPORTA ORGANIZĀCIJAS DARBĪBAS NODROŠINĀŠANAI 2023.GADAM</t>
  </si>
  <si>
    <t>Vieglatlētika</t>
  </si>
  <si>
    <t>ATBALSTĀMAIS SUBSĪDIJU APMĒRS 2023.gadā</t>
  </si>
  <si>
    <t>Latvijas Paukošanas federācija</t>
  </si>
  <si>
    <t>Markuss Zdors</t>
  </si>
  <si>
    <t>Pasaules čempionāts kadetiem</t>
  </si>
  <si>
    <t>Paukošana</t>
  </si>
  <si>
    <t>Markusa Zdora dalība Pasaules čempionātā paukošanā Kadetiem, 01.04. - 12.04.2023., Bulgārija</t>
  </si>
  <si>
    <t xml:space="preserve">Ādažu novada domes subsīdiju apmērs sacensību organizēšanai 2023.gadā       </t>
  </si>
  <si>
    <t xml:space="preserve">Biedrība ĀDAŽU AIRĒŠANAS KLUBS </t>
  </si>
  <si>
    <t>Baltijas mēroga sacensības</t>
  </si>
  <si>
    <t>Ādažu čempionāts airēšanas slalomā 2023</t>
  </si>
  <si>
    <t>100- 120</t>
  </si>
  <si>
    <t>Biedrība “Grand Jete”</t>
  </si>
  <si>
    <t xml:space="preserve">Valsts mēroga sacensības </t>
  </si>
  <si>
    <t xml:space="preserve">LR čempionāts </t>
  </si>
  <si>
    <t xml:space="preserve">Reģionāla mēroga sporta sacensības </t>
  </si>
  <si>
    <t xml:space="preserve">Turnīrs “Ādažu sniegpārsliņas 2023” </t>
  </si>
  <si>
    <t>100- 150</t>
  </si>
  <si>
    <t>Latvijas Orientēšanās federācija</t>
  </si>
  <si>
    <t>Valsts nozīmes</t>
  </si>
  <si>
    <t>Latvijas Orientēšanās nakts</t>
  </si>
  <si>
    <t>Biedrība “MOTORPARKS”</t>
  </si>
  <si>
    <t>”Ādažu Kauss” ziemas motospēlēs”</t>
  </si>
  <si>
    <t>Piedzīvojumu sacensību apvienība</t>
  </si>
  <si>
    <t>Ādažu rogainings</t>
  </si>
  <si>
    <t>14 205</t>
  </si>
  <si>
    <t>Biedrība "ĀdažiVelo"</t>
  </si>
  <si>
    <t>Novada un reģionāla mēroga sacensības</t>
  </si>
  <si>
    <t>Uz Zvaigznēm Ādažos VIII</t>
  </si>
  <si>
    <t>Biedrība “Latvijas Bērnu un Jauniešu sporta asociācija”</t>
  </si>
  <si>
    <t xml:space="preserve">Latvijas un reģionāla mēroga tautas sporta sacensības </t>
  </si>
  <si>
    <t>Vidzemes reģiona vieglatlētikas kauss</t>
  </si>
  <si>
    <t>Latvijas Karate federācija</t>
  </si>
  <si>
    <t>Artūrs Stepanovs</t>
  </si>
  <si>
    <t>Starptautiska mēroga Karate sacensības</t>
  </si>
  <si>
    <t>Karate</t>
  </si>
  <si>
    <t>Artūra Stepanova dalība starptautiska mēroga karatē sacensībās</t>
  </si>
  <si>
    <t>Nūjošana</t>
  </si>
  <si>
    <t xml:space="preserve">2023.gadā atbalstāmā summa </t>
  </si>
  <si>
    <t>Biedrība “Orientēšanās klubs “Kāpa”</t>
  </si>
  <si>
    <t>Novada mēroga tautas sporta sacensības</t>
  </si>
  <si>
    <t>Orientēšanās seriāls “ieSĀC”</t>
  </si>
  <si>
    <t>130- 140</t>
  </si>
  <si>
    <t>Orientēšanās seriāls “Kāpas pavasaris”</t>
  </si>
  <si>
    <t>150- 170</t>
  </si>
  <si>
    <t>Orientēšanās sacensības klubiem “Klubu stafetes”</t>
  </si>
  <si>
    <t>500- 600</t>
  </si>
  <si>
    <t>Latvijas un reģionālā meroga tautas sporta sacensības</t>
  </si>
  <si>
    <t>Orientēšanās sacensības “Ādažu novada kauss 2023”</t>
  </si>
  <si>
    <t>120- 200</t>
  </si>
  <si>
    <t>Latvijas Kausa izcīņas sacensības</t>
  </si>
  <si>
    <t>Ziemeļu divdienas /2.diena/</t>
  </si>
  <si>
    <t>Nodibinājums "Sautiņi"</t>
  </si>
  <si>
    <t>Biedrība "Carnikavas makšķerēšanas skola"</t>
  </si>
  <si>
    <t>Eduards Burģelis</t>
  </si>
  <si>
    <t>Makšķerēšanas sports</t>
  </si>
  <si>
    <t>E.Burģeļa dalība Pasaules čempionātā makšķerēšanā ar fīderi klubiem</t>
  </si>
  <si>
    <t>SIA "Mario MM"</t>
  </si>
  <si>
    <t>Sporta deju sacensības "ĀDAŽU BALVA"</t>
  </si>
  <si>
    <t>Jānis Grasis</t>
  </si>
  <si>
    <t>F.Circeņa piemiņas turnīrs šahā</t>
  </si>
  <si>
    <t>80 - 100</t>
  </si>
  <si>
    <t>Latvijas Vingrošanas federācija</t>
  </si>
  <si>
    <t>Dmitrijs Mickevičs</t>
  </si>
  <si>
    <t>Eiropas čempionāts</t>
  </si>
  <si>
    <t>Vingrošana</t>
  </si>
  <si>
    <t>Dmitrija Micekviča daliba Eiropas čempionātā vingrošanā</t>
  </si>
  <si>
    <t xml:space="preserve">Subsīdijas dalībai sporta sacensībās un treniņnometnēs 2023.gadā </t>
  </si>
  <si>
    <t>Biedrība "Ādaži velo"</t>
  </si>
  <si>
    <t>Biedrība OK "Kāpa"</t>
  </si>
  <si>
    <t>Biedrība "Grand Jette"</t>
  </si>
  <si>
    <t>Biedrība "Futbola klubs "Ādaži"</t>
  </si>
  <si>
    <t>Biedrība "Vienoti Sportam"</t>
  </si>
  <si>
    <t>Volejbola klubs "Ādaži"</t>
  </si>
  <si>
    <t>Biedrība "Garkalnes olimpiskais centrs"</t>
  </si>
  <si>
    <t>Biedrība "Dog Sport Carnikava"</t>
  </si>
  <si>
    <t>Biedrība "Latvijas Bērnu un Jauniešu Sporta Asociācija"</t>
  </si>
  <si>
    <t>Latvijas Tenisa Savienība</t>
  </si>
  <si>
    <t>Artūrs Žagars</t>
  </si>
  <si>
    <t>Starptautiska mēroga tenisa sacensības</t>
  </si>
  <si>
    <t>Artūra Žagara dalība Starptautiska mēroga tenisa sacensībās</t>
  </si>
  <si>
    <t>Latvijas Triatlona federācija</t>
  </si>
  <si>
    <t>Artūrs Liepa</t>
  </si>
  <si>
    <t>Artūra Liepas dalība Eiropas kausa posmā triatlonā junioriem</t>
  </si>
  <si>
    <t>Māris Liepa</t>
  </si>
  <si>
    <t>Māra Liepas dalība kā Artūra Liepas trenerim Eiropas kausa posmā triatlonā junioriem</t>
  </si>
  <si>
    <t>Eiropas kausa posms</t>
  </si>
  <si>
    <t xml:space="preserve">Eiropas kausa posms </t>
  </si>
  <si>
    <t>Latvijas Riteņbraukšanas federācija</t>
  </si>
  <si>
    <t>Kristaps Lūsis</t>
  </si>
  <si>
    <t xml:space="preserve">Pasaules čempionāts </t>
  </si>
  <si>
    <t>Kristapa Lūša dalības 3. UCI Pasaules BMX čempionāts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</si>
</sst>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0.5"/>
      <color rgb="FF1F1F1F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5" fillId="0" borderId="0" xfId="0" applyFont="1"/>
    <xf numFmtId="0" fontId="4" fillId="4" borderId="1" xfId="0" applyFont="1" applyFill="1" applyBorder="1"/>
    <xf numFmtId="0" fontId="7" fillId="0" borderId="0" xfId="0" applyFont="1"/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4" fillId="8" borderId="1" xfId="0" applyFont="1" applyFill="1" applyBorder="1" applyAlignment="1">
      <alignment horizontal="right"/>
    </xf>
    <xf numFmtId="0" fontId="4" fillId="8" borderId="1" xfId="0" applyFont="1" applyFill="1" applyBorder="1"/>
    <xf numFmtId="0" fontId="2" fillId="8" borderId="1" xfId="0" applyFont="1" applyFill="1" applyBorder="1"/>
    <xf numFmtId="4" fontId="4" fillId="8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5" fillId="0" borderId="0" xfId="0" applyFont="1" applyAlignment="1">
      <alignment vertical="center"/>
    </xf>
    <xf numFmtId="0" fontId="4" fillId="6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2" fontId="2" fillId="0" borderId="1" xfId="0" applyNumberFormat="1" applyFont="1" applyBorder="1"/>
    <xf numFmtId="2" fontId="4" fillId="4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2" fillId="0" borderId="0" xfId="0" applyFont="1" applyAlignment="1">
      <alignment horizontal="left" vertical="center" wrapText="1"/>
    </xf>
    <xf numFmtId="0" fontId="4" fillId="6" borderId="6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6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" fillId="0" borderId="0" xfId="0" applyFont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8" fillId="7" borderId="3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4" fontId="2" fillId="7" borderId="3" xfId="0" applyNumberFormat="1" applyFont="1" applyFill="1" applyBorder="1" applyAlignment="1">
      <alignment horizontal="center" vertical="center"/>
    </xf>
    <xf numFmtId="4" fontId="2" fillId="7" borderId="5" xfId="0" applyNumberFormat="1" applyFont="1" applyFill="1" applyBorder="1" applyAlignment="1">
      <alignment horizontal="center" vertical="center"/>
    </xf>
    <xf numFmtId="4" fontId="4" fillId="7" borderId="3" xfId="0" applyNumberFormat="1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7"/>
  <sheetViews>
    <sheetView tabSelected="1" workbookViewId="0">
      <selection activeCell="B3" sqref="B3"/>
    </sheetView>
  </sheetViews>
  <sheetFormatPr defaultRowHeight="15" x14ac:dyDescent="0.25"/>
  <cols>
    <col min="1" max="1" width="39.28515625" customWidth="1"/>
    <col min="2" max="2" width="10.42578125" bestFit="1" customWidth="1"/>
  </cols>
  <sheetData>
    <row r="2" spans="1:2" ht="15.75" x14ac:dyDescent="0.25">
      <c r="A2" s="3" t="s">
        <v>17</v>
      </c>
      <c r="B2" s="25">
        <f>'Dalība sac.'!J11</f>
        <v>4200</v>
      </c>
    </row>
    <row r="3" spans="1:2" ht="15.75" x14ac:dyDescent="0.25">
      <c r="A3" s="3" t="s">
        <v>18</v>
      </c>
      <c r="B3" s="25">
        <f>'Sacensību organiz.'!H19</f>
        <v>10200</v>
      </c>
    </row>
    <row r="4" spans="1:2" ht="15.75" x14ac:dyDescent="0.25">
      <c r="A4" s="3" t="s">
        <v>19</v>
      </c>
      <c r="B4" s="25">
        <f>'Sporta organizācijas'!I31</f>
        <v>39845</v>
      </c>
    </row>
    <row r="5" spans="1:2" ht="15.75" x14ac:dyDescent="0.25">
      <c r="A5" s="5" t="s">
        <v>20</v>
      </c>
      <c r="B5" s="26">
        <f>SUM(B2:B4)</f>
        <v>54245</v>
      </c>
    </row>
    <row r="6" spans="1:2" ht="15.75" x14ac:dyDescent="0.25">
      <c r="A6" s="3" t="s">
        <v>21</v>
      </c>
      <c r="B6" s="25"/>
    </row>
    <row r="7" spans="1:2" ht="15.75" x14ac:dyDescent="0.25">
      <c r="A7" s="3" t="s">
        <v>22</v>
      </c>
      <c r="B7" s="25">
        <f>B6-B5</f>
        <v>-54245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"/>
  <sheetViews>
    <sheetView workbookViewId="0">
      <pane ySplit="3" topLeftCell="A4" activePane="bottomLeft" state="frozen"/>
      <selection pane="bottomLeft" activeCell="D5" sqref="D5"/>
    </sheetView>
  </sheetViews>
  <sheetFormatPr defaultColWidth="8.85546875" defaultRowHeight="15.75" x14ac:dyDescent="0.25"/>
  <cols>
    <col min="1" max="1" width="6.28515625" style="28" customWidth="1"/>
    <col min="2" max="2" width="29.7109375" style="1" customWidth="1"/>
    <col min="3" max="3" width="31.7109375" style="1" customWidth="1"/>
    <col min="4" max="4" width="30.5703125" style="1" customWidth="1"/>
    <col min="5" max="5" width="14.140625" style="1" customWidth="1"/>
    <col min="6" max="7" width="12.42578125" style="1" customWidth="1"/>
    <col min="8" max="8" width="14.5703125" style="29" customWidth="1"/>
    <col min="9" max="16384" width="8.85546875" style="1"/>
  </cols>
  <sheetData>
    <row r="1" spans="1:8" ht="20.25" x14ac:dyDescent="0.25">
      <c r="A1" s="46" t="s">
        <v>58</v>
      </c>
      <c r="B1" s="46"/>
      <c r="C1" s="46"/>
      <c r="D1" s="46"/>
      <c r="E1" s="46"/>
      <c r="F1" s="46"/>
      <c r="G1" s="46"/>
      <c r="H1" s="35" t="s">
        <v>36</v>
      </c>
    </row>
    <row r="3" spans="1:8" ht="47.25" x14ac:dyDescent="0.25">
      <c r="A3" s="20" t="s">
        <v>14</v>
      </c>
      <c r="B3" s="20" t="s">
        <v>2</v>
      </c>
      <c r="C3" s="20" t="s">
        <v>8</v>
      </c>
      <c r="D3" s="20" t="s">
        <v>10</v>
      </c>
      <c r="E3" s="20" t="s">
        <v>11</v>
      </c>
      <c r="F3" s="20" t="s">
        <v>12</v>
      </c>
      <c r="G3" s="21" t="s">
        <v>13</v>
      </c>
      <c r="H3" s="19" t="s">
        <v>89</v>
      </c>
    </row>
    <row r="4" spans="1:8" ht="31.5" x14ac:dyDescent="0.25">
      <c r="A4" s="27">
        <v>1</v>
      </c>
      <c r="B4" s="17" t="s">
        <v>59</v>
      </c>
      <c r="C4" s="2" t="s">
        <v>60</v>
      </c>
      <c r="D4" s="17" t="s">
        <v>61</v>
      </c>
      <c r="E4" s="22" t="s">
        <v>62</v>
      </c>
      <c r="F4" s="22">
        <v>3650</v>
      </c>
      <c r="G4" s="23">
        <v>2300</v>
      </c>
      <c r="H4" s="19">
        <v>600</v>
      </c>
    </row>
    <row r="5" spans="1:8" x14ac:dyDescent="0.25">
      <c r="A5" s="27">
        <v>2</v>
      </c>
      <c r="B5" s="17" t="s">
        <v>63</v>
      </c>
      <c r="C5" s="2" t="s">
        <v>64</v>
      </c>
      <c r="D5" s="17" t="s">
        <v>65</v>
      </c>
      <c r="E5" s="22">
        <v>200</v>
      </c>
      <c r="F5" s="22">
        <v>2600</v>
      </c>
      <c r="G5" s="23">
        <v>800</v>
      </c>
      <c r="H5" s="19">
        <v>800</v>
      </c>
    </row>
    <row r="6" spans="1:8" ht="33.6" customHeight="1" x14ac:dyDescent="0.25">
      <c r="A6" s="27">
        <v>3</v>
      </c>
      <c r="B6" s="17" t="s">
        <v>63</v>
      </c>
      <c r="C6" s="2" t="s">
        <v>66</v>
      </c>
      <c r="D6" s="17" t="s">
        <v>67</v>
      </c>
      <c r="E6" s="22" t="s">
        <v>68</v>
      </c>
      <c r="F6" s="22">
        <v>2250</v>
      </c>
      <c r="G6" s="23">
        <v>600</v>
      </c>
      <c r="H6" s="19">
        <v>600</v>
      </c>
    </row>
    <row r="7" spans="1:8" x14ac:dyDescent="0.25">
      <c r="A7" s="27">
        <v>4</v>
      </c>
      <c r="B7" s="17" t="s">
        <v>69</v>
      </c>
      <c r="C7" s="2" t="s">
        <v>70</v>
      </c>
      <c r="D7" s="17" t="s">
        <v>71</v>
      </c>
      <c r="E7" s="22">
        <v>250</v>
      </c>
      <c r="F7" s="22">
        <v>1350</v>
      </c>
      <c r="G7" s="23">
        <v>800</v>
      </c>
      <c r="H7" s="19">
        <v>800</v>
      </c>
    </row>
    <row r="8" spans="1:8" ht="31.5" x14ac:dyDescent="0.25">
      <c r="A8" s="27">
        <v>5</v>
      </c>
      <c r="B8" s="17" t="s">
        <v>72</v>
      </c>
      <c r="C8" s="2"/>
      <c r="D8" s="17" t="s">
        <v>73</v>
      </c>
      <c r="E8" s="22">
        <v>150</v>
      </c>
      <c r="F8" s="22">
        <v>9196</v>
      </c>
      <c r="G8" s="23">
        <v>3509</v>
      </c>
      <c r="H8" s="19">
        <v>600</v>
      </c>
    </row>
    <row r="9" spans="1:8" ht="31.5" x14ac:dyDescent="0.25">
      <c r="A9" s="27">
        <v>6</v>
      </c>
      <c r="B9" s="17" t="s">
        <v>74</v>
      </c>
      <c r="C9" s="2" t="s">
        <v>64</v>
      </c>
      <c r="D9" s="17" t="s">
        <v>75</v>
      </c>
      <c r="E9" s="22">
        <v>800</v>
      </c>
      <c r="F9" s="22" t="s">
        <v>76</v>
      </c>
      <c r="G9" s="23">
        <v>3700</v>
      </c>
      <c r="H9" s="19">
        <v>800</v>
      </c>
    </row>
    <row r="10" spans="1:8" ht="31.5" x14ac:dyDescent="0.25">
      <c r="A10" s="27">
        <v>7</v>
      </c>
      <c r="B10" s="17" t="s">
        <v>77</v>
      </c>
      <c r="C10" s="2" t="s">
        <v>78</v>
      </c>
      <c r="D10" s="17" t="s">
        <v>79</v>
      </c>
      <c r="E10" s="22">
        <v>200</v>
      </c>
      <c r="F10" s="22">
        <v>3000</v>
      </c>
      <c r="G10" s="23">
        <v>800</v>
      </c>
      <c r="H10" s="19">
        <v>800</v>
      </c>
    </row>
    <row r="11" spans="1:8" ht="31.5" x14ac:dyDescent="0.25">
      <c r="A11" s="27">
        <v>8</v>
      </c>
      <c r="B11" s="17" t="s">
        <v>80</v>
      </c>
      <c r="C11" s="2" t="s">
        <v>81</v>
      </c>
      <c r="D11" s="17" t="s">
        <v>82</v>
      </c>
      <c r="E11" s="22">
        <v>250</v>
      </c>
      <c r="F11" s="22">
        <v>1290</v>
      </c>
      <c r="G11" s="23">
        <v>800</v>
      </c>
      <c r="H11" s="19">
        <v>800</v>
      </c>
    </row>
    <row r="12" spans="1:8" ht="31.5" x14ac:dyDescent="0.25">
      <c r="A12" s="27">
        <v>9</v>
      </c>
      <c r="B12" s="17" t="s">
        <v>90</v>
      </c>
      <c r="C12" s="2" t="s">
        <v>91</v>
      </c>
      <c r="D12" s="17" t="s">
        <v>92</v>
      </c>
      <c r="E12" s="22" t="s">
        <v>93</v>
      </c>
      <c r="F12" s="22">
        <v>1200</v>
      </c>
      <c r="G12" s="22">
        <v>400</v>
      </c>
      <c r="H12" s="19">
        <v>400</v>
      </c>
    </row>
    <row r="13" spans="1:8" ht="31.5" x14ac:dyDescent="0.25">
      <c r="A13" s="27">
        <v>10</v>
      </c>
      <c r="B13" s="17" t="s">
        <v>90</v>
      </c>
      <c r="C13" s="2" t="s">
        <v>91</v>
      </c>
      <c r="D13" s="17" t="s">
        <v>94</v>
      </c>
      <c r="E13" s="22" t="s">
        <v>95</v>
      </c>
      <c r="F13" s="22">
        <v>1400</v>
      </c>
      <c r="G13" s="22">
        <v>400</v>
      </c>
      <c r="H13" s="19">
        <v>400</v>
      </c>
    </row>
    <row r="14" spans="1:8" ht="31.5" x14ac:dyDescent="0.25">
      <c r="A14" s="27">
        <v>11</v>
      </c>
      <c r="B14" s="17" t="s">
        <v>90</v>
      </c>
      <c r="C14" s="2" t="s">
        <v>81</v>
      </c>
      <c r="D14" s="17" t="s">
        <v>96</v>
      </c>
      <c r="E14" s="22" t="s">
        <v>97</v>
      </c>
      <c r="F14" s="22">
        <v>2000</v>
      </c>
      <c r="G14" s="22">
        <v>800</v>
      </c>
      <c r="H14" s="19">
        <v>800</v>
      </c>
    </row>
    <row r="15" spans="1:8" ht="31.5" x14ac:dyDescent="0.25">
      <c r="A15" s="27">
        <v>12</v>
      </c>
      <c r="B15" s="17" t="s">
        <v>90</v>
      </c>
      <c r="C15" s="2" t="s">
        <v>98</v>
      </c>
      <c r="D15" s="17" t="s">
        <v>99</v>
      </c>
      <c r="E15" s="22" t="s">
        <v>100</v>
      </c>
      <c r="F15" s="22">
        <v>1300</v>
      </c>
      <c r="G15" s="22">
        <v>600</v>
      </c>
      <c r="H15" s="19">
        <v>600</v>
      </c>
    </row>
    <row r="16" spans="1:8" ht="31.5" x14ac:dyDescent="0.25">
      <c r="A16" s="27">
        <v>13</v>
      </c>
      <c r="B16" s="17" t="s">
        <v>90</v>
      </c>
      <c r="C16" s="2" t="s">
        <v>101</v>
      </c>
      <c r="D16" s="17" t="s">
        <v>102</v>
      </c>
      <c r="E16" s="22" t="s">
        <v>97</v>
      </c>
      <c r="F16" s="22">
        <v>2100</v>
      </c>
      <c r="G16" s="22">
        <v>800</v>
      </c>
      <c r="H16" s="19">
        <v>800</v>
      </c>
    </row>
    <row r="17" spans="1:8" x14ac:dyDescent="0.25">
      <c r="A17" s="27">
        <v>14</v>
      </c>
      <c r="B17" s="17" t="s">
        <v>110</v>
      </c>
      <c r="C17" s="2" t="s">
        <v>64</v>
      </c>
      <c r="D17" s="17" t="s">
        <v>111</v>
      </c>
      <c r="E17" s="22" t="s">
        <v>112</v>
      </c>
      <c r="F17" s="22">
        <v>1500</v>
      </c>
      <c r="G17" s="22">
        <v>600</v>
      </c>
      <c r="H17" s="19">
        <v>600</v>
      </c>
    </row>
    <row r="18" spans="1:8" ht="31.5" x14ac:dyDescent="0.25">
      <c r="A18" s="27">
        <v>15</v>
      </c>
      <c r="B18" s="17" t="s">
        <v>108</v>
      </c>
      <c r="C18" s="2" t="s">
        <v>64</v>
      </c>
      <c r="D18" s="17" t="s">
        <v>109</v>
      </c>
      <c r="E18" s="22">
        <v>400</v>
      </c>
      <c r="F18" s="22">
        <v>3060</v>
      </c>
      <c r="G18" s="22">
        <v>800</v>
      </c>
      <c r="H18" s="19">
        <v>800</v>
      </c>
    </row>
    <row r="19" spans="1:8" x14ac:dyDescent="0.25">
      <c r="D19" s="47" t="s">
        <v>0</v>
      </c>
      <c r="E19" s="48"/>
      <c r="F19" s="48"/>
      <c r="G19" s="48"/>
      <c r="H19" s="36">
        <f>SUM(H4:H18)</f>
        <v>10200</v>
      </c>
    </row>
  </sheetData>
  <mergeCells count="2">
    <mergeCell ref="A1:G1"/>
    <mergeCell ref="D19:G19"/>
  </mergeCells>
  <pageMargins left="0.7" right="0.7" top="0.75" bottom="0.75" header="0.3" footer="0.3"/>
  <pageSetup paperSize="9" scale="63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"/>
  <sheetViews>
    <sheetView workbookViewId="0">
      <pane ySplit="2" topLeftCell="A8" activePane="bottomLeft" state="frozen"/>
      <selection pane="bottomLeft" activeCell="J12" sqref="J12"/>
    </sheetView>
  </sheetViews>
  <sheetFormatPr defaultColWidth="8.85546875" defaultRowHeight="12.75" x14ac:dyDescent="0.2"/>
  <cols>
    <col min="1" max="1" width="5.7109375" style="4" customWidth="1"/>
    <col min="2" max="2" width="21.28515625" style="4" customWidth="1"/>
    <col min="3" max="4" width="16.28515625" style="4" customWidth="1"/>
    <col min="5" max="5" width="21" style="4" customWidth="1"/>
    <col min="6" max="7" width="13" style="4" customWidth="1"/>
    <col min="8" max="8" width="12.5703125" style="4" customWidth="1"/>
    <col min="9" max="9" width="8.140625" style="4" customWidth="1"/>
    <col min="10" max="10" width="17.7109375" style="4" customWidth="1"/>
    <col min="11" max="16384" width="8.85546875" style="4"/>
  </cols>
  <sheetData>
    <row r="1" spans="1:10" ht="18.75" x14ac:dyDescent="0.2">
      <c r="A1" s="49" t="s">
        <v>118</v>
      </c>
      <c r="B1" s="49"/>
      <c r="C1" s="49"/>
      <c r="D1" s="49"/>
      <c r="E1" s="49"/>
      <c r="F1" s="49"/>
      <c r="G1" s="49"/>
      <c r="H1" s="49"/>
      <c r="I1" s="49"/>
      <c r="J1" s="18" t="s">
        <v>37</v>
      </c>
    </row>
    <row r="2" spans="1:10" ht="57" x14ac:dyDescent="0.2">
      <c r="A2" s="30" t="s">
        <v>1</v>
      </c>
      <c r="B2" s="30" t="s">
        <v>2</v>
      </c>
      <c r="C2" s="30" t="s">
        <v>16</v>
      </c>
      <c r="D2" s="30" t="s">
        <v>15</v>
      </c>
      <c r="E2" s="30" t="s">
        <v>6</v>
      </c>
      <c r="F2" s="30" t="s">
        <v>7</v>
      </c>
      <c r="G2" s="30" t="s">
        <v>3</v>
      </c>
      <c r="H2" s="30" t="s">
        <v>4</v>
      </c>
      <c r="I2" s="30" t="s">
        <v>5</v>
      </c>
      <c r="J2" s="37" t="s">
        <v>52</v>
      </c>
    </row>
    <row r="3" spans="1:10" ht="135" x14ac:dyDescent="0.25">
      <c r="A3" s="31">
        <v>1</v>
      </c>
      <c r="B3" s="31" t="s">
        <v>53</v>
      </c>
      <c r="C3" s="34">
        <v>40008024276</v>
      </c>
      <c r="D3" s="32" t="s">
        <v>54</v>
      </c>
      <c r="E3" s="33" t="s">
        <v>55</v>
      </c>
      <c r="F3" s="33" t="s">
        <v>56</v>
      </c>
      <c r="G3" s="33" t="s">
        <v>57</v>
      </c>
      <c r="H3" s="33">
        <v>710</v>
      </c>
      <c r="I3" s="33">
        <v>710</v>
      </c>
      <c r="J3" s="37">
        <v>500</v>
      </c>
    </row>
    <row r="4" spans="1:10" ht="105" x14ac:dyDescent="0.25">
      <c r="A4" s="31">
        <v>2</v>
      </c>
      <c r="B4" s="31" t="s">
        <v>83</v>
      </c>
      <c r="C4" s="34">
        <v>40008024026</v>
      </c>
      <c r="D4" s="32" t="s">
        <v>84</v>
      </c>
      <c r="E4" s="33" t="s">
        <v>85</v>
      </c>
      <c r="F4" s="33" t="s">
        <v>86</v>
      </c>
      <c r="G4" s="33" t="s">
        <v>87</v>
      </c>
      <c r="H4" s="33">
        <v>3240</v>
      </c>
      <c r="I4" s="33">
        <v>2840</v>
      </c>
      <c r="J4" s="37">
        <v>600</v>
      </c>
    </row>
    <row r="5" spans="1:10" ht="105" x14ac:dyDescent="0.25">
      <c r="A5" s="31">
        <v>3</v>
      </c>
      <c r="B5" s="31" t="s">
        <v>104</v>
      </c>
      <c r="C5" s="34">
        <v>40008233942</v>
      </c>
      <c r="D5" s="32" t="s">
        <v>105</v>
      </c>
      <c r="E5" s="33" t="s">
        <v>55</v>
      </c>
      <c r="F5" s="33" t="s">
        <v>106</v>
      </c>
      <c r="G5" s="33" t="s">
        <v>107</v>
      </c>
      <c r="H5" s="33">
        <v>1260</v>
      </c>
      <c r="I5" s="33">
        <v>630</v>
      </c>
      <c r="J5" s="37">
        <v>300</v>
      </c>
    </row>
    <row r="6" spans="1:10" ht="75" x14ac:dyDescent="0.25">
      <c r="A6" s="31">
        <v>4</v>
      </c>
      <c r="B6" s="31" t="s">
        <v>113</v>
      </c>
      <c r="C6" s="34">
        <v>40008022241</v>
      </c>
      <c r="D6" s="32" t="s">
        <v>114</v>
      </c>
      <c r="E6" s="33" t="s">
        <v>115</v>
      </c>
      <c r="F6" s="33" t="s">
        <v>116</v>
      </c>
      <c r="G6" s="33" t="s">
        <v>117</v>
      </c>
      <c r="H6" s="33">
        <v>1090</v>
      </c>
      <c r="I6" s="33">
        <v>1090</v>
      </c>
      <c r="J6" s="37">
        <v>600</v>
      </c>
    </row>
    <row r="7" spans="1:10" ht="75" x14ac:dyDescent="0.25">
      <c r="A7" s="31">
        <v>5</v>
      </c>
      <c r="B7" s="31" t="s">
        <v>128</v>
      </c>
      <c r="C7" s="3">
        <v>40008009525</v>
      </c>
      <c r="D7" s="32" t="s">
        <v>129</v>
      </c>
      <c r="E7" s="33" t="s">
        <v>130</v>
      </c>
      <c r="F7" s="33" t="s">
        <v>40</v>
      </c>
      <c r="G7" s="33" t="s">
        <v>131</v>
      </c>
      <c r="H7" s="33">
        <v>8300</v>
      </c>
      <c r="I7" s="33">
        <v>800</v>
      </c>
      <c r="J7" s="37">
        <v>500</v>
      </c>
    </row>
    <row r="8" spans="1:10" ht="63.75" x14ac:dyDescent="0.25">
      <c r="A8" s="31">
        <v>6</v>
      </c>
      <c r="B8" s="38" t="s">
        <v>132</v>
      </c>
      <c r="C8" s="39">
        <v>40008024242</v>
      </c>
      <c r="D8" s="40" t="s">
        <v>133</v>
      </c>
      <c r="E8" s="41" t="s">
        <v>138</v>
      </c>
      <c r="F8" s="41" t="s">
        <v>35</v>
      </c>
      <c r="G8" s="41" t="s">
        <v>134</v>
      </c>
      <c r="H8" s="41">
        <v>1810</v>
      </c>
      <c r="I8" s="41">
        <v>1610</v>
      </c>
      <c r="J8" s="44">
        <v>600</v>
      </c>
    </row>
    <row r="9" spans="1:10" ht="89.25" x14ac:dyDescent="0.2">
      <c r="A9" s="31">
        <v>7</v>
      </c>
      <c r="B9" s="38" t="s">
        <v>132</v>
      </c>
      <c r="C9" s="42">
        <v>40008024242</v>
      </c>
      <c r="D9" s="40" t="s">
        <v>135</v>
      </c>
      <c r="E9" s="41" t="s">
        <v>137</v>
      </c>
      <c r="F9" s="41" t="s">
        <v>35</v>
      </c>
      <c r="G9" s="41" t="s">
        <v>136</v>
      </c>
      <c r="H9" s="41">
        <v>1060</v>
      </c>
      <c r="I9" s="41">
        <v>1060</v>
      </c>
      <c r="J9" s="44">
        <v>600</v>
      </c>
    </row>
    <row r="10" spans="1:10" ht="51" x14ac:dyDescent="0.2">
      <c r="A10" s="31">
        <v>8</v>
      </c>
      <c r="B10" s="38" t="s">
        <v>139</v>
      </c>
      <c r="C10" s="45">
        <v>40008023340</v>
      </c>
      <c r="D10" s="40" t="s">
        <v>140</v>
      </c>
      <c r="E10" s="41" t="s">
        <v>141</v>
      </c>
      <c r="F10" s="41" t="s">
        <v>34</v>
      </c>
      <c r="G10" s="41" t="s">
        <v>142</v>
      </c>
      <c r="H10" s="41">
        <v>3615</v>
      </c>
      <c r="I10" s="41">
        <v>1265</v>
      </c>
      <c r="J10" s="44">
        <v>500</v>
      </c>
    </row>
    <row r="11" spans="1:10" ht="15.75" x14ac:dyDescent="0.25">
      <c r="I11" s="43" t="s">
        <v>0</v>
      </c>
      <c r="J11" s="43">
        <f>SUM(J3:J10)</f>
        <v>4200</v>
      </c>
    </row>
  </sheetData>
  <autoFilter ref="A2:I8" xr:uid="{00000000-0009-0000-0000-000002000000}"/>
  <mergeCells count="1">
    <mergeCell ref="A1:I1"/>
  </mergeCells>
  <pageMargins left="0.7" right="0.7" top="0.75" bottom="0.75" header="0.3" footer="0.3"/>
  <pageSetup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1"/>
  <sheetViews>
    <sheetView workbookViewId="0">
      <selection activeCell="I7" sqref="I7:I8"/>
    </sheetView>
  </sheetViews>
  <sheetFormatPr defaultColWidth="8.85546875" defaultRowHeight="15" x14ac:dyDescent="0.25"/>
  <cols>
    <col min="1" max="1" width="29.5703125" style="6" customWidth="1"/>
    <col min="2" max="2" width="18" style="6" customWidth="1"/>
    <col min="3" max="3" width="17.140625" style="6" customWidth="1"/>
    <col min="4" max="4" width="20.28515625" style="6" customWidth="1"/>
    <col min="5" max="5" width="13.7109375" style="6" customWidth="1"/>
    <col min="6" max="7" width="15" style="6" customWidth="1"/>
    <col min="8" max="8" width="13.7109375" style="6" customWidth="1"/>
    <col min="9" max="9" width="16.5703125" style="6" customWidth="1"/>
    <col min="10" max="16384" width="8.85546875" style="6"/>
  </cols>
  <sheetData>
    <row r="1" spans="1:9" ht="20.45" customHeight="1" x14ac:dyDescent="0.3">
      <c r="A1" s="58" t="s">
        <v>50</v>
      </c>
      <c r="B1" s="58"/>
      <c r="C1" s="58"/>
      <c r="D1" s="58"/>
      <c r="E1" s="58"/>
      <c r="F1" s="58"/>
      <c r="G1" s="58"/>
      <c r="H1" s="58"/>
      <c r="I1" s="18" t="s">
        <v>38</v>
      </c>
    </row>
    <row r="2" spans="1:9" ht="63" x14ac:dyDescent="0.25">
      <c r="A2" s="7" t="s">
        <v>23</v>
      </c>
      <c r="B2" s="7" t="s">
        <v>41</v>
      </c>
      <c r="C2" s="7"/>
      <c r="D2" s="7" t="s">
        <v>24</v>
      </c>
      <c r="E2" s="7" t="s">
        <v>25</v>
      </c>
      <c r="F2" s="7" t="s">
        <v>26</v>
      </c>
      <c r="G2" s="7" t="s">
        <v>27</v>
      </c>
      <c r="H2" s="7" t="s">
        <v>28</v>
      </c>
      <c r="I2" s="8" t="s">
        <v>29</v>
      </c>
    </row>
    <row r="3" spans="1:9" ht="15.75" x14ac:dyDescent="0.25">
      <c r="A3" s="59" t="s">
        <v>9</v>
      </c>
      <c r="B3" s="67" t="s">
        <v>34</v>
      </c>
      <c r="C3" s="9" t="s">
        <v>30</v>
      </c>
      <c r="D3" s="10">
        <v>17</v>
      </c>
      <c r="E3" s="10">
        <f>65/2</f>
        <v>32.5</v>
      </c>
      <c r="F3" s="10">
        <f>D3*E3</f>
        <v>552.5</v>
      </c>
      <c r="G3" s="61">
        <f>F3+F4</f>
        <v>6142.5</v>
      </c>
      <c r="H3" s="63">
        <v>1.1000000000000001</v>
      </c>
      <c r="I3" s="65">
        <f>G3*H3</f>
        <v>6756.7500000000009</v>
      </c>
    </row>
    <row r="4" spans="1:9" ht="15.75" x14ac:dyDescent="0.25">
      <c r="A4" s="60"/>
      <c r="B4" s="68"/>
      <c r="C4" s="9" t="s">
        <v>31</v>
      </c>
      <c r="D4" s="10">
        <v>86</v>
      </c>
      <c r="E4" s="10">
        <v>65</v>
      </c>
      <c r="F4" s="10">
        <f t="shared" ref="F4:F28" si="0">D4*E4</f>
        <v>5590</v>
      </c>
      <c r="G4" s="62"/>
      <c r="H4" s="64"/>
      <c r="I4" s="66"/>
    </row>
    <row r="5" spans="1:9" ht="15.75" x14ac:dyDescent="0.25">
      <c r="A5" s="50" t="s">
        <v>123</v>
      </c>
      <c r="B5" s="69" t="s">
        <v>42</v>
      </c>
      <c r="C5" s="12" t="s">
        <v>30</v>
      </c>
      <c r="D5" s="11">
        <v>18</v>
      </c>
      <c r="E5" s="11">
        <f>65/2</f>
        <v>32.5</v>
      </c>
      <c r="F5" s="11">
        <f t="shared" si="0"/>
        <v>585</v>
      </c>
      <c r="G5" s="52">
        <f t="shared" ref="G5" si="1">F5+F6</f>
        <v>585</v>
      </c>
      <c r="H5" s="54">
        <v>1.1000000000000001</v>
      </c>
      <c r="I5" s="56">
        <f t="shared" ref="I5" si="2">G5*H5</f>
        <v>643.5</v>
      </c>
    </row>
    <row r="6" spans="1:9" ht="15.75" x14ac:dyDescent="0.25">
      <c r="A6" s="51"/>
      <c r="B6" s="70"/>
      <c r="C6" s="12" t="s">
        <v>31</v>
      </c>
      <c r="D6" s="11"/>
      <c r="E6" s="11">
        <v>65</v>
      </c>
      <c r="F6" s="11">
        <f t="shared" si="0"/>
        <v>0</v>
      </c>
      <c r="G6" s="53"/>
      <c r="H6" s="55"/>
      <c r="I6" s="57"/>
    </row>
    <row r="7" spans="1:9" ht="15.75" x14ac:dyDescent="0.25">
      <c r="A7" s="59" t="s">
        <v>122</v>
      </c>
      <c r="B7" s="67" t="s">
        <v>43</v>
      </c>
      <c r="C7" s="9" t="s">
        <v>30</v>
      </c>
      <c r="D7" s="10"/>
      <c r="E7" s="10">
        <f>65/2</f>
        <v>32.5</v>
      </c>
      <c r="F7" s="10">
        <f t="shared" si="0"/>
        <v>0</v>
      </c>
      <c r="G7" s="61">
        <f t="shared" ref="G7" si="3">F7+F8</f>
        <v>8775</v>
      </c>
      <c r="H7" s="63">
        <v>1</v>
      </c>
      <c r="I7" s="65">
        <f t="shared" ref="I7" si="4">G7*H7</f>
        <v>8775</v>
      </c>
    </row>
    <row r="8" spans="1:9" ht="15.75" x14ac:dyDescent="0.25">
      <c r="A8" s="60"/>
      <c r="B8" s="68"/>
      <c r="C8" s="9" t="s">
        <v>31</v>
      </c>
      <c r="D8" s="10">
        <f>65+70</f>
        <v>135</v>
      </c>
      <c r="E8" s="10">
        <v>65</v>
      </c>
      <c r="F8" s="10">
        <f t="shared" si="0"/>
        <v>8775</v>
      </c>
      <c r="G8" s="62"/>
      <c r="H8" s="64"/>
      <c r="I8" s="66"/>
    </row>
    <row r="9" spans="1:9" ht="15.75" x14ac:dyDescent="0.25">
      <c r="A9" s="50" t="s">
        <v>121</v>
      </c>
      <c r="B9" s="69" t="s">
        <v>44</v>
      </c>
      <c r="C9" s="12" t="s">
        <v>30</v>
      </c>
      <c r="D9" s="11">
        <v>1</v>
      </c>
      <c r="E9" s="11">
        <f>65/2</f>
        <v>32.5</v>
      </c>
      <c r="F9" s="11">
        <f t="shared" si="0"/>
        <v>32.5</v>
      </c>
      <c r="G9" s="52">
        <f t="shared" ref="G9" si="5">F9+F10</f>
        <v>4647.5</v>
      </c>
      <c r="H9" s="54">
        <v>1.1000000000000001</v>
      </c>
      <c r="I9" s="56">
        <f t="shared" ref="I9" si="6">G9*H9</f>
        <v>5112.25</v>
      </c>
    </row>
    <row r="10" spans="1:9" ht="15.75" x14ac:dyDescent="0.25">
      <c r="A10" s="51"/>
      <c r="B10" s="70"/>
      <c r="C10" s="12" t="s">
        <v>31</v>
      </c>
      <c r="D10" s="11">
        <v>71</v>
      </c>
      <c r="E10" s="11">
        <v>65</v>
      </c>
      <c r="F10" s="11">
        <f t="shared" si="0"/>
        <v>4615</v>
      </c>
      <c r="G10" s="53"/>
      <c r="H10" s="55"/>
      <c r="I10" s="57"/>
    </row>
    <row r="11" spans="1:9" ht="15.75" x14ac:dyDescent="0.25">
      <c r="A11" s="59" t="s">
        <v>124</v>
      </c>
      <c r="B11" s="67" t="s">
        <v>45</v>
      </c>
      <c r="C11" s="9" t="s">
        <v>30</v>
      </c>
      <c r="D11" s="10">
        <v>30</v>
      </c>
      <c r="E11" s="10">
        <f>65/2</f>
        <v>32.5</v>
      </c>
      <c r="F11" s="10">
        <f t="shared" si="0"/>
        <v>975</v>
      </c>
      <c r="G11" s="61">
        <f t="shared" ref="G11" si="7">F11+F12</f>
        <v>975</v>
      </c>
      <c r="H11" s="63">
        <v>1.1000000000000001</v>
      </c>
      <c r="I11" s="65">
        <f t="shared" ref="I11" si="8">G11*H11</f>
        <v>1072.5</v>
      </c>
    </row>
    <row r="12" spans="1:9" ht="15.75" x14ac:dyDescent="0.25">
      <c r="A12" s="60"/>
      <c r="B12" s="68"/>
      <c r="C12" s="9" t="s">
        <v>31</v>
      </c>
      <c r="D12" s="10"/>
      <c r="E12" s="10">
        <v>65</v>
      </c>
      <c r="F12" s="10">
        <f t="shared" si="0"/>
        <v>0</v>
      </c>
      <c r="G12" s="62"/>
      <c r="H12" s="64"/>
      <c r="I12" s="66"/>
    </row>
    <row r="13" spans="1:9" ht="15.75" x14ac:dyDescent="0.25">
      <c r="A13" s="50" t="s">
        <v>125</v>
      </c>
      <c r="B13" s="69"/>
      <c r="C13" s="12" t="s">
        <v>30</v>
      </c>
      <c r="D13" s="11"/>
      <c r="E13" s="11">
        <f>65/2</f>
        <v>32.5</v>
      </c>
      <c r="F13" s="11">
        <f t="shared" si="0"/>
        <v>0</v>
      </c>
      <c r="G13" s="52">
        <f t="shared" ref="G13" si="9">F13+F14</f>
        <v>1950</v>
      </c>
      <c r="H13" s="54">
        <v>1.1000000000000001</v>
      </c>
      <c r="I13" s="56">
        <f t="shared" ref="I13" si="10">G13*H13</f>
        <v>2145</v>
      </c>
    </row>
    <row r="14" spans="1:9" ht="15.75" x14ac:dyDescent="0.25">
      <c r="A14" s="51"/>
      <c r="B14" s="70"/>
      <c r="C14" s="12" t="s">
        <v>31</v>
      </c>
      <c r="D14" s="11">
        <v>30</v>
      </c>
      <c r="E14" s="11">
        <v>65</v>
      </c>
      <c r="F14" s="11">
        <f t="shared" si="0"/>
        <v>1950</v>
      </c>
      <c r="G14" s="53"/>
      <c r="H14" s="55"/>
      <c r="I14" s="57"/>
    </row>
    <row r="15" spans="1:9" ht="15.75" x14ac:dyDescent="0.25">
      <c r="A15" s="59" t="s">
        <v>32</v>
      </c>
      <c r="B15" s="67" t="s">
        <v>35</v>
      </c>
      <c r="C15" s="9" t="s">
        <v>30</v>
      </c>
      <c r="D15" s="10">
        <v>17</v>
      </c>
      <c r="E15" s="10">
        <f>65/2</f>
        <v>32.5</v>
      </c>
      <c r="F15" s="10">
        <f t="shared" si="0"/>
        <v>552.5</v>
      </c>
      <c r="G15" s="61">
        <f t="shared" ref="G15" si="11">F15+F16</f>
        <v>552.5</v>
      </c>
      <c r="H15" s="63">
        <v>1.1000000000000001</v>
      </c>
      <c r="I15" s="65">
        <f t="shared" ref="I15" si="12">G15*H15</f>
        <v>607.75</v>
      </c>
    </row>
    <row r="16" spans="1:9" ht="15.75" x14ac:dyDescent="0.25">
      <c r="A16" s="60"/>
      <c r="B16" s="68"/>
      <c r="C16" s="9" t="s">
        <v>31</v>
      </c>
      <c r="D16" s="10"/>
      <c r="E16" s="10">
        <v>65</v>
      </c>
      <c r="F16" s="10">
        <f t="shared" si="0"/>
        <v>0</v>
      </c>
      <c r="G16" s="62"/>
      <c r="H16" s="64"/>
      <c r="I16" s="66"/>
    </row>
    <row r="17" spans="1:9" ht="15.75" x14ac:dyDescent="0.25">
      <c r="A17" s="50" t="s">
        <v>103</v>
      </c>
      <c r="B17" s="24"/>
      <c r="C17" s="12" t="s">
        <v>30</v>
      </c>
      <c r="D17" s="11">
        <v>13</v>
      </c>
      <c r="E17" s="11">
        <f>65/2</f>
        <v>32.5</v>
      </c>
      <c r="F17" s="11">
        <f t="shared" ref="F17:F18" si="13">D17*E17</f>
        <v>422.5</v>
      </c>
      <c r="G17" s="52">
        <f t="shared" ref="G17" si="14">F17+F18</f>
        <v>552.5</v>
      </c>
      <c r="H17" s="54">
        <v>1.1000000000000001</v>
      </c>
      <c r="I17" s="56">
        <f t="shared" ref="I17" si="15">G17*H17</f>
        <v>607.75</v>
      </c>
    </row>
    <row r="18" spans="1:9" ht="15.75" x14ac:dyDescent="0.25">
      <c r="A18" s="51"/>
      <c r="B18" s="24" t="s">
        <v>88</v>
      </c>
      <c r="C18" s="12" t="s">
        <v>31</v>
      </c>
      <c r="D18" s="11">
        <v>2</v>
      </c>
      <c r="E18" s="11">
        <v>65</v>
      </c>
      <c r="F18" s="11">
        <f t="shared" si="13"/>
        <v>130</v>
      </c>
      <c r="G18" s="53"/>
      <c r="H18" s="55"/>
      <c r="I18" s="57"/>
    </row>
    <row r="19" spans="1:9" ht="15.75" x14ac:dyDescent="0.25">
      <c r="A19" s="59" t="s">
        <v>127</v>
      </c>
      <c r="B19" s="67" t="s">
        <v>51</v>
      </c>
      <c r="C19" s="9" t="s">
        <v>30</v>
      </c>
      <c r="D19" s="10">
        <v>21</v>
      </c>
      <c r="E19" s="10">
        <f>65/2</f>
        <v>32.5</v>
      </c>
      <c r="F19" s="10">
        <f t="shared" si="0"/>
        <v>682.5</v>
      </c>
      <c r="G19" s="61">
        <f t="shared" ref="G19" si="16">F19+F20</f>
        <v>2242.5</v>
      </c>
      <c r="H19" s="63">
        <v>1.1000000000000001</v>
      </c>
      <c r="I19" s="65">
        <f t="shared" ref="I19" si="17">G19*H19</f>
        <v>2466.75</v>
      </c>
    </row>
    <row r="20" spans="1:9" ht="15.75" x14ac:dyDescent="0.25">
      <c r="A20" s="60"/>
      <c r="B20" s="68"/>
      <c r="C20" s="9" t="s">
        <v>31</v>
      </c>
      <c r="D20" s="10">
        <v>24</v>
      </c>
      <c r="E20" s="10">
        <v>65</v>
      </c>
      <c r="F20" s="10">
        <f t="shared" si="0"/>
        <v>1560</v>
      </c>
      <c r="G20" s="62"/>
      <c r="H20" s="64"/>
      <c r="I20" s="66"/>
    </row>
    <row r="21" spans="1:9" ht="15.75" x14ac:dyDescent="0.25">
      <c r="A21" s="50" t="s">
        <v>126</v>
      </c>
      <c r="B21" s="69" t="s">
        <v>46</v>
      </c>
      <c r="C21" s="12" t="s">
        <v>30</v>
      </c>
      <c r="D21" s="11">
        <v>30</v>
      </c>
      <c r="E21" s="11">
        <f>65/2</f>
        <v>32.5</v>
      </c>
      <c r="F21" s="11">
        <f t="shared" si="0"/>
        <v>975</v>
      </c>
      <c r="G21" s="52">
        <f t="shared" ref="G21" si="18">F21+F22</f>
        <v>2340</v>
      </c>
      <c r="H21" s="54">
        <v>1.1000000000000001</v>
      </c>
      <c r="I21" s="56">
        <f t="shared" ref="I21" si="19">G21*H21</f>
        <v>2574</v>
      </c>
    </row>
    <row r="22" spans="1:9" ht="15.75" x14ac:dyDescent="0.25">
      <c r="A22" s="51"/>
      <c r="B22" s="70"/>
      <c r="C22" s="12" t="s">
        <v>31</v>
      </c>
      <c r="D22" s="11">
        <v>21</v>
      </c>
      <c r="E22" s="11">
        <v>65</v>
      </c>
      <c r="F22" s="11">
        <f t="shared" si="0"/>
        <v>1365</v>
      </c>
      <c r="G22" s="53"/>
      <c r="H22" s="55"/>
      <c r="I22" s="57"/>
    </row>
    <row r="23" spans="1:9" ht="15.75" x14ac:dyDescent="0.25">
      <c r="A23" s="59" t="s">
        <v>120</v>
      </c>
      <c r="B23" s="67" t="s">
        <v>47</v>
      </c>
      <c r="C23" s="9" t="s">
        <v>30</v>
      </c>
      <c r="D23" s="10">
        <v>56</v>
      </c>
      <c r="E23" s="10">
        <f>65/2</f>
        <v>32.5</v>
      </c>
      <c r="F23" s="10">
        <f t="shared" si="0"/>
        <v>1820</v>
      </c>
      <c r="G23" s="61">
        <f t="shared" ref="G23" si="20">F23+F24</f>
        <v>2730</v>
      </c>
      <c r="H23" s="63">
        <v>1.1000000000000001</v>
      </c>
      <c r="I23" s="65">
        <f t="shared" ref="I23" si="21">G23*H23</f>
        <v>3003.0000000000005</v>
      </c>
    </row>
    <row r="24" spans="1:9" ht="15.75" x14ac:dyDescent="0.25">
      <c r="A24" s="60"/>
      <c r="B24" s="68"/>
      <c r="C24" s="9" t="s">
        <v>31</v>
      </c>
      <c r="D24" s="10">
        <v>14</v>
      </c>
      <c r="E24" s="10">
        <v>65</v>
      </c>
      <c r="F24" s="10">
        <f t="shared" si="0"/>
        <v>910</v>
      </c>
      <c r="G24" s="62"/>
      <c r="H24" s="64"/>
      <c r="I24" s="66"/>
    </row>
    <row r="25" spans="1:9" ht="15.75" x14ac:dyDescent="0.25">
      <c r="A25" s="50" t="s">
        <v>33</v>
      </c>
      <c r="B25" s="69" t="s">
        <v>40</v>
      </c>
      <c r="C25" s="12" t="s">
        <v>30</v>
      </c>
      <c r="D25" s="11"/>
      <c r="E25" s="11">
        <f>65/2</f>
        <v>32.5</v>
      </c>
      <c r="F25" s="11">
        <f t="shared" si="0"/>
        <v>0</v>
      </c>
      <c r="G25" s="52">
        <f t="shared" ref="G25:G27" si="22">F25+F26</f>
        <v>2860</v>
      </c>
      <c r="H25" s="54">
        <v>1</v>
      </c>
      <c r="I25" s="56">
        <f t="shared" ref="I25:I27" si="23">G25*H25</f>
        <v>2860</v>
      </c>
    </row>
    <row r="26" spans="1:9" ht="15.75" x14ac:dyDescent="0.25">
      <c r="A26" s="51"/>
      <c r="B26" s="70"/>
      <c r="C26" s="12" t="s">
        <v>31</v>
      </c>
      <c r="D26" s="11">
        <v>44</v>
      </c>
      <c r="E26" s="11">
        <v>65</v>
      </c>
      <c r="F26" s="11">
        <f t="shared" si="0"/>
        <v>2860</v>
      </c>
      <c r="G26" s="53"/>
      <c r="H26" s="55"/>
      <c r="I26" s="57"/>
    </row>
    <row r="27" spans="1:9" ht="15.75" x14ac:dyDescent="0.25">
      <c r="A27" s="59" t="s">
        <v>119</v>
      </c>
      <c r="B27" s="67" t="s">
        <v>48</v>
      </c>
      <c r="C27" s="9" t="s">
        <v>30</v>
      </c>
      <c r="D27" s="10">
        <v>41</v>
      </c>
      <c r="E27" s="10">
        <f>65/2</f>
        <v>32.5</v>
      </c>
      <c r="F27" s="10">
        <f t="shared" si="0"/>
        <v>1332.5</v>
      </c>
      <c r="G27" s="61">
        <f t="shared" si="22"/>
        <v>1332.5</v>
      </c>
      <c r="H27" s="63">
        <v>1.1000000000000001</v>
      </c>
      <c r="I27" s="65">
        <f t="shared" si="23"/>
        <v>1465.7500000000002</v>
      </c>
    </row>
    <row r="28" spans="1:9" ht="15.75" x14ac:dyDescent="0.25">
      <c r="A28" s="60"/>
      <c r="B28" s="68"/>
      <c r="C28" s="9" t="s">
        <v>31</v>
      </c>
      <c r="D28" s="10"/>
      <c r="E28" s="10">
        <v>65</v>
      </c>
      <c r="F28" s="10">
        <f t="shared" si="0"/>
        <v>0</v>
      </c>
      <c r="G28" s="62"/>
      <c r="H28" s="64"/>
      <c r="I28" s="66"/>
    </row>
    <row r="29" spans="1:9" ht="15.75" x14ac:dyDescent="0.25">
      <c r="A29" s="50" t="s">
        <v>39</v>
      </c>
      <c r="B29" s="69" t="s">
        <v>49</v>
      </c>
      <c r="C29" s="12" t="s">
        <v>30</v>
      </c>
      <c r="D29" s="11">
        <v>24</v>
      </c>
      <c r="E29" s="11">
        <f>65/2</f>
        <v>32.5</v>
      </c>
      <c r="F29" s="11">
        <f>D29*E29</f>
        <v>780</v>
      </c>
      <c r="G29" s="52">
        <f>F29+F30</f>
        <v>1755</v>
      </c>
      <c r="H29" s="54">
        <v>1</v>
      </c>
      <c r="I29" s="56">
        <f>G29*H29</f>
        <v>1755</v>
      </c>
    </row>
    <row r="30" spans="1:9" ht="15.75" x14ac:dyDescent="0.25">
      <c r="A30" s="51"/>
      <c r="B30" s="70"/>
      <c r="C30" s="12" t="s">
        <v>31</v>
      </c>
      <c r="D30" s="11">
        <v>15</v>
      </c>
      <c r="E30" s="11">
        <v>65</v>
      </c>
      <c r="F30" s="11">
        <f t="shared" ref="F30" si="24">D30*E30</f>
        <v>975</v>
      </c>
      <c r="G30" s="53"/>
      <c r="H30" s="55"/>
      <c r="I30" s="57"/>
    </row>
    <row r="31" spans="1:9" ht="15.75" x14ac:dyDescent="0.25">
      <c r="A31" s="13" t="s">
        <v>0</v>
      </c>
      <c r="B31" s="13"/>
      <c r="C31" s="13"/>
      <c r="D31" s="14">
        <f>SUM(D3:D30)</f>
        <v>710</v>
      </c>
      <c r="E31" s="15"/>
      <c r="F31" s="15"/>
      <c r="G31" s="15"/>
      <c r="H31" s="15"/>
      <c r="I31" s="16">
        <f>SUM(I3:I30)</f>
        <v>39845</v>
      </c>
    </row>
  </sheetData>
  <mergeCells count="70">
    <mergeCell ref="A27:A28"/>
    <mergeCell ref="G27:G28"/>
    <mergeCell ref="H27:H28"/>
    <mergeCell ref="I27:I28"/>
    <mergeCell ref="A29:A30"/>
    <mergeCell ref="G29:G30"/>
    <mergeCell ref="H29:H30"/>
    <mergeCell ref="I29:I30"/>
    <mergeCell ref="B27:B28"/>
    <mergeCell ref="B29:B30"/>
    <mergeCell ref="A23:A24"/>
    <mergeCell ref="G23:G24"/>
    <mergeCell ref="H23:H24"/>
    <mergeCell ref="I23:I24"/>
    <mergeCell ref="A25:A26"/>
    <mergeCell ref="G25:G26"/>
    <mergeCell ref="H25:H26"/>
    <mergeCell ref="I25:I26"/>
    <mergeCell ref="B23:B24"/>
    <mergeCell ref="B25:B26"/>
    <mergeCell ref="A19:A20"/>
    <mergeCell ref="G19:G20"/>
    <mergeCell ref="H19:H20"/>
    <mergeCell ref="I19:I20"/>
    <mergeCell ref="A21:A22"/>
    <mergeCell ref="G21:G22"/>
    <mergeCell ref="H21:H22"/>
    <mergeCell ref="I21:I22"/>
    <mergeCell ref="B19:B20"/>
    <mergeCell ref="B21:B22"/>
    <mergeCell ref="A13:A14"/>
    <mergeCell ref="G13:G14"/>
    <mergeCell ref="H13:H14"/>
    <mergeCell ref="I13:I14"/>
    <mergeCell ref="A15:A16"/>
    <mergeCell ref="G15:G16"/>
    <mergeCell ref="H15:H16"/>
    <mergeCell ref="I15:I16"/>
    <mergeCell ref="B13:B14"/>
    <mergeCell ref="B15:B16"/>
    <mergeCell ref="A11:A12"/>
    <mergeCell ref="G11:G12"/>
    <mergeCell ref="H11:H12"/>
    <mergeCell ref="I11:I12"/>
    <mergeCell ref="B9:B10"/>
    <mergeCell ref="B11:B12"/>
    <mergeCell ref="I3:I4"/>
    <mergeCell ref="B3:B4"/>
    <mergeCell ref="B5:B6"/>
    <mergeCell ref="B7:B8"/>
    <mergeCell ref="A9:A10"/>
    <mergeCell ref="G9:G10"/>
    <mergeCell ref="H9:H10"/>
    <mergeCell ref="I9:I10"/>
    <mergeCell ref="A17:A18"/>
    <mergeCell ref="G17:G18"/>
    <mergeCell ref="H17:H18"/>
    <mergeCell ref="I17:I18"/>
    <mergeCell ref="A1:H1"/>
    <mergeCell ref="A7:A8"/>
    <mergeCell ref="G7:G8"/>
    <mergeCell ref="H7:H8"/>
    <mergeCell ref="I7:I8"/>
    <mergeCell ref="A5:A6"/>
    <mergeCell ref="G5:G6"/>
    <mergeCell ref="H5:H6"/>
    <mergeCell ref="I5:I6"/>
    <mergeCell ref="A3:A4"/>
    <mergeCell ref="G3:G4"/>
    <mergeCell ref="H3:H4"/>
  </mergeCells>
  <pageMargins left="0.7" right="0.7" top="0.75" bottom="0.75" header="0.3" footer="0.3"/>
  <pageSetup paperSize="9" scale="8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KOPĀ</vt:lpstr>
      <vt:lpstr>Sacensību organiz.</vt:lpstr>
      <vt:lpstr>Dalība sac.</vt:lpstr>
      <vt:lpstr>Sporta organizācijas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Arnis Rozītis</dc:creator>
  <cp:lastModifiedBy>Sofija Sviridenkova</cp:lastModifiedBy>
  <cp:lastPrinted>2022-12-12T10:20:11Z</cp:lastPrinted>
  <dcterms:created xsi:type="dcterms:W3CDTF">2018-11-27T07:06:27Z</dcterms:created>
  <dcterms:modified xsi:type="dcterms:W3CDTF">2023-02-03T08:50:01Z</dcterms:modified>
</cp:coreProperties>
</file>