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Ivanda Jakovele\Nextcloud\Kopmape\Ivanda\TĀMES 2026\Mājas_lapa\"/>
    </mc:Choice>
  </mc:AlternateContent>
  <xr:revisionPtr revIDLastSave="0" documentId="8_{3D1BA60A-2A0D-47BF-91CA-9BCEAA496EB0}" xr6:coauthVersionLast="47" xr6:coauthVersionMax="47" xr10:uidLastSave="{00000000-0000-0000-0000-000000000000}"/>
  <bookViews>
    <workbookView xWindow="-28920" yWindow="-75" windowWidth="29040" windowHeight="15720" xr2:uid="{09BE671B-BDC9-4B09-A194-2D16796A3FF3}"/>
  </bookViews>
  <sheets>
    <sheet name="Feuil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24" i="1"/>
  <c r="C23" i="1"/>
  <c r="C21" i="1"/>
  <c r="C20" i="1"/>
  <c r="C19" i="1"/>
  <c r="C18" i="1"/>
  <c r="C17" i="1"/>
  <c r="C16" i="1"/>
  <c r="C15" i="1"/>
  <c r="C14" i="1"/>
  <c r="C13" i="1" s="1"/>
  <c r="C12" i="1"/>
  <c r="C11" i="1"/>
  <c r="C10" i="1"/>
  <c r="C9" i="1"/>
  <c r="C8" i="1"/>
  <c r="C28" i="1" l="1"/>
  <c r="C30" i="1" s="1"/>
  <c r="C32" i="1" s="1"/>
  <c r="C33" i="1" s="1"/>
</calcChain>
</file>

<file path=xl/sharedStrings.xml><?xml version="1.0" encoding="utf-8"?>
<sst xmlns="http://schemas.openxmlformats.org/spreadsheetml/2006/main" count="37" uniqueCount="37">
  <si>
    <t>1.pielikums</t>
  </si>
  <si>
    <t>EKK kods</t>
  </si>
  <si>
    <t>Izmaksu veidi</t>
  </si>
  <si>
    <t>Atalgojums no izglītības iestādes budžeta līdzekļiem</t>
  </si>
  <si>
    <t>Atalgojums no valsts mērķdotācijas</t>
  </si>
  <si>
    <t>Darba devēja soc.apdrošināšanas iemaksas no izglītības iestādes budžeta līdzekļiem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</si>
  <si>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</si>
  <si>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</si>
  <si>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</si>
  <si>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</si>
  <si>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</si>
  <si>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</si>
  <si>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</si>
  <si>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</si>
  <si>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</si>
  <si>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 (neieskaitot mērķdotāciju mācību materiāliem)</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</si>
  <si>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</si>
  <si>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</si>
  <si>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</si>
  <si>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</si>
  <si>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</si>
  <si>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</si>
  <si>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Bibliotēku krājumi  (neieskaitot mērķdotāciju mācību materiāliem)</t>
  </si>
  <si>
    <t>Kopā izdevumi:</t>
  </si>
  <si>
    <t>Kopā iestādes līdzekļi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</si>
  <si>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</si>
  <si>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</si>
  <si>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</si>
  <si>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</si>
  <si>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</si>
  <si>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 xml:space="preserve">Valdes locekle </t>
  </si>
  <si>
    <t>/Linda BŪMEISTERE/</t>
  </si>
  <si>
    <t>paraksts</t>
  </si>
  <si>
    <t>Vārds Uzvārds</t>
  </si>
  <si>
    <r>
      <rPr>
        <b/>
        <i/>
        <sz val="14"/>
        <rFont val="Times New Roman"/>
        <family val="1"/>
        <charset val="186"/>
      </rPr>
      <t>Starptautiskā Žila Verna Rīgas franču liceja</t>
    </r>
    <r>
      <rPr>
        <b/>
        <sz val="14"/>
        <rFont val="Times New Roman"/>
        <family val="1"/>
        <charset val="186"/>
      </rPr>
      <t xml:space="preserve">  izdevumu tāme </t>
    </r>
    <r>
      <rPr>
        <b/>
        <sz val="14"/>
        <color rgb="FF0070C0"/>
        <rFont val="Times New Roman"/>
        <family val="1"/>
        <charset val="186"/>
      </rPr>
      <t>2025</t>
    </r>
    <r>
      <rPr>
        <b/>
        <sz val="14"/>
        <rFont val="Times New Roman"/>
        <family val="1"/>
        <charset val="186"/>
      </rPr>
      <t xml:space="preserve">.gadam. </t>
    </r>
  </si>
  <si>
    <r>
      <t xml:space="preserve">Izmaksu tāme pēc </t>
    </r>
    <r>
      <rPr>
        <b/>
        <sz val="12"/>
        <color rgb="FF0070C0"/>
        <rFont val="Times New Roman"/>
        <family val="1"/>
        <charset val="186"/>
      </rPr>
      <t>2025.gada</t>
    </r>
    <r>
      <rPr>
        <b/>
        <sz val="12"/>
        <rFont val="Times New Roman"/>
        <family val="1"/>
        <charset val="186"/>
      </rPr>
      <t xml:space="preserve"> faktiskajām izmaksām (pēc naudas plūsmas principa)</t>
    </r>
  </si>
  <si>
    <r>
      <t>Skolēnu skaits 01.01.</t>
    </r>
    <r>
      <rPr>
        <sz val="12"/>
        <color rgb="FF0070C0"/>
        <rFont val="Times New Roman"/>
        <family val="1"/>
        <charset val="186"/>
      </rPr>
      <t>2026</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</si>
</sst>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x14ac:knownFonts="1">
    <font>
      <sz val="11"/>
      <color theme="1"/>
      <name val="Aptos Narrow"/>
      <family val="2"/>
      <charset val="186"/>
      <scheme val="minor"/>
    </font>
    <font>
      <sz val="11"/>
      <color theme="1"/>
      <name val="Aptos Narrow"/>
      <family val="2"/>
      <charset val="186"/>
      <scheme val="minor"/>
    </font>
    <font>
      <sz val="10"/>
      <name val="Times New Roman"/>
      <family val="1"/>
      <charset val="186"/>
    </font>
    <font>
      <b/>
      <sz val="14"/>
      <name val="Times New Roman"/>
      <family val="1"/>
      <charset val="186"/>
    </font>
    <font>
      <b/>
      <i/>
      <sz val="14"/>
      <name val="Times New Roman"/>
      <family val="1"/>
      <charset val="186"/>
    </font>
    <font>
      <b/>
      <sz val="14"/>
      <color rgb="FF0070C0"/>
      <name val="Times New Roman"/>
      <family val="1"/>
      <charset val="186"/>
    </font>
    <font>
      <b/>
      <sz val="12"/>
      <name val="Times New Roman"/>
      <family val="1"/>
      <charset val="186"/>
    </font>
    <font>
      <b/>
      <sz val="12"/>
      <color rgb="FF0070C0"/>
      <name val="Times New Roman"/>
      <family val="1"/>
      <charset val="186"/>
    </font>
    <font>
      <sz val="12"/>
      <name val="Times New Roman"/>
      <family val="1"/>
      <charset val="186"/>
    </font>
    <font>
      <i/>
      <sz val="12"/>
      <name val="Times New Roman"/>
      <family val="1"/>
      <charset val="186"/>
    </font>
    <font>
      <i/>
      <sz val="12"/>
      <name val="Times New Roman"/>
      <family val="1"/>
    </font>
    <font>
      <sz val="12"/>
      <color rgb="FF0070C0"/>
      <name val="Times New Roman"/>
      <family val="1"/>
      <charset val="186"/>
    </font>
    <font>
      <sz val="12"/>
      <color rgb="FFC65911"/>
      <name val="Times New Roman"/>
      <family val="1"/>
      <charset val="186"/>
    </font>
    <font>
      <sz val="9"/>
      <name val="Times New Roman"/>
      <family val="1"/>
      <charset val="186"/>
    </font>
    <font>
      <sz val="14"/>
      <name val="Times New Roman"/>
      <family val="1"/>
      <charset val="186"/>
    </font>
    <font>
      <i/>
      <sz val="9"/>
      <name val="Times New Roman"/>
      <family val="1"/>
      <charset val="186"/>
    </font>
  </fonts>
  <fills count="4">
    <fill>
      <patternFill patternType="none"/>
    </fill>
    <fill>
      <patternFill patternType="gray125"/>
    </fill>
    <fill>
      <patternFill patternType="solid">
        <fgColor rgb="FF99CC00"/>
        <bgColor rgb="FF000000"/>
      </patternFill>
    </fill>
    <fill>
      <patternFill patternType="solid">
        <fgColor theme="7" tint="0.59999389629810485"/>
        <bgColor rgb="FF000000"/>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medium">
        <color indexed="64"/>
      </left>
      <right style="medium">
        <color indexed="64"/>
      </right>
      <top/>
      <bottom style="thin">
        <color indexed="64"/>
      </bottom>
      <diagonal/>
    </border>
  </borders>
  <cellStyleXfs count="4">
    <xf numFmtId="0" fontId="0" fillId="0" borderId="0"/>
    <xf numFmtId="0" fontId="1" fillId="0" borderId="0"/>
    <xf numFmtId="0" fontId="2" fillId="0" borderId="0"/>
    <xf numFmtId="43" fontId="1" fillId="0" borderId="0" applyFont="0" applyFill="0" applyBorder="0" applyAlignment="0" applyProtection="0"/>
  </cellStyleXfs>
  <cellXfs count="37">
    <xf numFmtId="0" fontId="0" fillId="0" borderId="0" xfId="0"/>
    <xf numFmtId="0" fontId="1" fillId="0" borderId="0" xfId="1"/>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8" fillId="0" borderId="4" xfId="2" applyFont="1" applyBorder="1" applyAlignment="1">
      <alignment horizontal="center"/>
    </xf>
    <xf numFmtId="0" fontId="8" fillId="0" borderId="5" xfId="2" applyFont="1" applyBorder="1" applyAlignment="1">
      <alignment horizontal="left" wrapText="1"/>
    </xf>
    <xf numFmtId="43" fontId="8" fillId="0" borderId="6" xfId="3" applyFont="1" applyFill="1" applyBorder="1" applyAlignment="1">
      <alignment horizontal="center"/>
    </xf>
    <xf numFmtId="0" fontId="9" fillId="0" borderId="4" xfId="2" applyFont="1" applyBorder="1" applyAlignment="1">
      <alignment horizontal="center"/>
    </xf>
    <xf numFmtId="0" fontId="9" fillId="0" borderId="5" xfId="2" applyFont="1" applyBorder="1" applyAlignment="1">
      <alignment horizontal="left" wrapText="1"/>
    </xf>
    <xf numFmtId="43" fontId="9" fillId="0" borderId="6" xfId="3" applyFont="1" applyFill="1" applyBorder="1" applyAlignment="1">
      <alignment horizontal="center"/>
    </xf>
    <xf numFmtId="0" fontId="8" fillId="0" borderId="7" xfId="2" applyFont="1" applyBorder="1" applyAlignment="1">
      <alignment wrapText="1"/>
    </xf>
    <xf numFmtId="0" fontId="6" fillId="0" borderId="4" xfId="2" applyFont="1" applyBorder="1" applyAlignment="1">
      <alignment horizontal="center"/>
    </xf>
    <xf numFmtId="0" fontId="6" fillId="0" borderId="5" xfId="2" applyFont="1" applyBorder="1" applyAlignment="1">
      <alignment horizontal="left" wrapText="1"/>
    </xf>
    <xf numFmtId="43" fontId="6" fillId="3" borderId="6" xfId="3" applyFont="1" applyFill="1" applyBorder="1" applyAlignment="1">
      <alignment horizontal="center"/>
    </xf>
    <xf numFmtId="0" fontId="10" fillId="0" borderId="4" xfId="2" applyFont="1" applyBorder="1" applyAlignment="1">
      <alignment horizontal="right"/>
    </xf>
    <xf numFmtId="0" fontId="10" fillId="0" borderId="5" xfId="2" applyFont="1" applyBorder="1" applyAlignment="1">
      <alignment horizontal="right" wrapText="1"/>
    </xf>
    <xf numFmtId="43" fontId="10" fillId="0" borderId="6" xfId="3" applyFont="1" applyFill="1" applyBorder="1" applyAlignment="1">
      <alignment horizontal="center"/>
    </xf>
    <xf numFmtId="0" fontId="8" fillId="0" borderId="8" xfId="2" applyFont="1" applyBorder="1" applyAlignment="1">
      <alignment horizontal="center"/>
    </xf>
    <xf numFmtId="0" fontId="8" fillId="0" borderId="9" xfId="2" applyFont="1" applyBorder="1" applyAlignment="1">
      <alignment horizontal="left" wrapText="1"/>
    </xf>
    <xf numFmtId="43" fontId="8" fillId="0" borderId="10" xfId="3" applyFont="1" applyFill="1" applyBorder="1" applyAlignment="1">
      <alignment horizontal="center"/>
    </xf>
    <xf numFmtId="0" fontId="6" fillId="0" borderId="11" xfId="2" applyFont="1" applyBorder="1" applyAlignment="1">
      <alignment horizontal="center"/>
    </xf>
    <xf numFmtId="0" fontId="6" fillId="0" borderId="12" xfId="2" applyFont="1" applyBorder="1" applyAlignment="1">
      <alignment horizontal="left" wrapText="1"/>
    </xf>
    <xf numFmtId="43" fontId="6" fillId="3" borderId="13" xfId="3" applyFont="1" applyFill="1" applyBorder="1" applyAlignment="1">
      <alignment horizontal="center"/>
    </xf>
    <xf numFmtId="0" fontId="8" fillId="0" borderId="5" xfId="2" applyFont="1" applyBorder="1" applyAlignment="1">
      <alignment horizontal="center" wrapText="1"/>
    </xf>
    <xf numFmtId="43" fontId="8" fillId="3" borderId="6" xfId="3" applyFont="1" applyFill="1" applyBorder="1" applyAlignment="1">
      <alignment horizontal="center"/>
    </xf>
    <xf numFmtId="164" fontId="8" fillId="0" borderId="6" xfId="3" applyNumberFormat="1" applyFont="1" applyFill="1" applyBorder="1" applyAlignment="1">
      <alignment horizontal="center"/>
    </xf>
    <xf numFmtId="43" fontId="6" fillId="0" borderId="6" xfId="3" applyFont="1" applyFill="1" applyBorder="1" applyAlignment="1">
      <alignment horizontal="center"/>
    </xf>
    <xf numFmtId="0" fontId="12" fillId="0" borderId="9" xfId="2" applyFont="1" applyBorder="1" applyAlignment="1">
      <alignment horizontal="right" wrapText="1"/>
    </xf>
    <xf numFmtId="0" fontId="13" fillId="0" borderId="0" xfId="2" applyFont="1" applyAlignment="1">
      <alignment horizontal="left" wrapText="1"/>
    </xf>
    <xf numFmtId="0" fontId="14" fillId="0" borderId="0" xfId="2" applyFont="1"/>
    <xf numFmtId="0" fontId="14" fillId="0" borderId="0" xfId="2" applyFont="1" applyAlignment="1">
      <alignment wrapText="1"/>
    </xf>
    <xf numFmtId="0" fontId="8" fillId="0" borderId="0" xfId="2" applyFont="1"/>
    <xf numFmtId="0" fontId="8" fillId="0" borderId="0" xfId="2" applyFont="1" applyAlignment="1">
      <alignment wrapText="1"/>
    </xf>
    <xf numFmtId="0" fontId="15" fillId="0" borderId="0" xfId="2" applyFont="1" applyAlignment="1">
      <alignment horizontal="center" wrapText="1"/>
    </xf>
    <xf numFmtId="0" fontId="3" fillId="0" borderId="0" xfId="2" applyFont="1" applyAlignment="1">
      <alignment horizontal="center"/>
    </xf>
    <xf numFmtId="0" fontId="13" fillId="0" borderId="0" xfId="2" applyFont="1" applyAlignment="1">
      <alignment horizontal="left" wrapText="1"/>
    </xf>
  </cellXfs>
  <cellStyles count="4">
    <cellStyle name="Comma 3" xfId="3" xr:uid="{E7A5D1D0-4513-4E32-8CDE-CC599092BA36}"/>
    <cellStyle name="Normal" xfId="0" builtinId="0"/>
    <cellStyle name="Normal 4" xfId="1" xr:uid="{916E5001-7C3F-4B1F-AB87-4DB2AC6185E9}"/>
    <cellStyle name="Parasts 7" xfId="2" xr:uid="{F4AD5E98-4AC8-407E-B762-BAC3BF2E9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OneDrive%20-%20&#381;ila%20Verna%20R&#299;gas%20Fran&#269;u%20skola/Ta&#772;mes_df_2026%20(002).xlsx" TargetMode="External"/><Relationship Id="rId2" Type="http://schemas.openxmlformats.org/officeDocument/2006/relationships/externalLinkPath" Target="file:///C:\Users\User\OneDrive%20-%20&#381;ila%20Verna%20R&#299;gas%20Fran&#269;u%20skola\Ta&#772;mes_df_2026%20(002).xlsx" TargetMode="External"/><Relationship Id="rId1" Type="http://schemas.openxmlformats.org/officeDocument/2006/relationships/externalLinkPath" Target="/Users/User/OneDrive%20-%20&#381;ila%20Verna%20R&#299;gas%20Fran&#269;u%20skola/Ta&#772;mes_df_2026%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āme_PII"/>
      <sheetName val="Tāmes pielikums_PII"/>
      <sheetName val="Tāme_VII"/>
      <sheetName val="VG 2025"/>
      <sheetName val="Dotācijas"/>
    </sheetNames>
    <sheetDataSet>
      <sheetData sheetId="0"/>
      <sheetData sheetId="1"/>
      <sheetData sheetId="2"/>
      <sheetData sheetId="3">
        <row r="12">
          <cell r="U12">
            <v>1370029.72</v>
          </cell>
        </row>
        <row r="13">
          <cell r="U13">
            <v>-54808.22</v>
          </cell>
        </row>
        <row r="14">
          <cell r="U14">
            <v>329111.55</v>
          </cell>
        </row>
        <row r="15">
          <cell r="U15">
            <v>-12601.220000000001</v>
          </cell>
        </row>
        <row r="16">
          <cell r="U16">
            <v>16518.91</v>
          </cell>
        </row>
        <row r="18">
          <cell r="U18">
            <v>4816.88</v>
          </cell>
        </row>
        <row r="19">
          <cell r="U19">
            <v>69521.58</v>
          </cell>
        </row>
        <row r="20">
          <cell r="U20">
            <v>525558</v>
          </cell>
        </row>
        <row r="21">
          <cell r="U21">
            <v>45487.030000000006</v>
          </cell>
        </row>
        <row r="22">
          <cell r="U22">
            <v>28730.170000000002</v>
          </cell>
        </row>
        <row r="23">
          <cell r="U23">
            <v>248219.93</v>
          </cell>
        </row>
        <row r="25">
          <cell r="U25">
            <v>41013.08</v>
          </cell>
        </row>
        <row r="27">
          <cell r="U27">
            <v>111.95</v>
          </cell>
        </row>
        <row r="28">
          <cell r="U28">
            <v>3008.49</v>
          </cell>
        </row>
        <row r="30">
          <cell r="U30">
            <v>125097.01</v>
          </cell>
        </row>
      </sheetData>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74926-2380-4C8A-95D6-ACD33C8A340D}">
  <dimension ref="A1:D43"/>
  <sheetViews>
    <sheetView tabSelected="1" topLeftCell="A18" workbookViewId="0">
      <selection activeCell="A7" sqref="A7"/>
    </sheetView>
  </sheetViews>
  <sheetFormatPr defaultColWidth="11.42578125" defaultRowHeight="15" x14ac:dyDescent="0.25"/>
  <cols>
    <col min="1" max="1" width="23.85546875" customWidth="1"/>
    <col min="2" max="2" width="41" customWidth="1"/>
    <col min="3" max="3" width="28.7109375" customWidth="1"/>
  </cols>
  <sheetData>
    <row r="1" spans="1:4" x14ac:dyDescent="0.25">
      <c r="A1" s="1"/>
      <c r="B1" s="1"/>
      <c r="C1" s="1" t="s">
        <v>0</v>
      </c>
      <c r="D1" s="1"/>
    </row>
    <row r="2" spans="1:4" x14ac:dyDescent="0.25">
      <c r="A2" s="1"/>
      <c r="B2" s="1"/>
      <c r="C2" s="1"/>
      <c r="D2" s="1"/>
    </row>
    <row r="3" spans="1:4" x14ac:dyDescent="0.25">
      <c r="A3" s="1"/>
      <c r="B3" s="1"/>
      <c r="C3" s="1"/>
      <c r="D3" s="1"/>
    </row>
    <row r="4" spans="1:4" ht="19.5" x14ac:dyDescent="0.35">
      <c r="A4" s="35" t="s">
        <v>34</v>
      </c>
      <c r="B4" s="35"/>
      <c r="C4" s="35"/>
      <c r="D4" s="1"/>
    </row>
    <row r="5" spans="1:4" x14ac:dyDescent="0.25">
      <c r="A5" s="1"/>
      <c r="B5" s="1"/>
      <c r="C5" s="1"/>
      <c r="D5" s="1"/>
    </row>
    <row r="6" spans="1:4" ht="15.75" thickBot="1" x14ac:dyDescent="0.3">
      <c r="A6" s="1"/>
      <c r="B6" s="1"/>
      <c r="C6" s="1"/>
      <c r="D6" s="1"/>
    </row>
    <row r="7" spans="1:4" ht="55.15" customHeight="1" x14ac:dyDescent="0.25">
      <c r="A7" s="2" t="s">
        <v>1</v>
      </c>
      <c r="B7" s="3" t="s">
        <v>2</v>
      </c>
      <c r="C7" s="4" t="s">
        <v>35</v>
      </c>
      <c r="D7" s="1"/>
    </row>
    <row r="8" spans="1:4" ht="35.450000000000003" customHeight="1" x14ac:dyDescent="0.25">
      <c r="A8" s="5">
        <v>1100</v>
      </c>
      <c r="B8" s="6" t="s">
        <v>3</v>
      </c>
      <c r="C8" s="7">
        <f>'[1]VG 2025'!U12+'[1]VG 2025'!U13</f>
        <v>1315221.5</v>
      </c>
      <c r="D8" s="1"/>
    </row>
    <row r="9" spans="1:4" ht="47.45" customHeight="1" x14ac:dyDescent="0.25">
      <c r="A9" s="8">
        <v>1100</v>
      </c>
      <c r="B9" s="9" t="s">
        <v>4</v>
      </c>
      <c r="C9" s="10">
        <f>-'[1]VG 2025'!U13</f>
        <v>54808.22</v>
      </c>
      <c r="D9" s="1"/>
    </row>
    <row r="10" spans="1:4" ht="48" customHeight="1" x14ac:dyDescent="0.25">
      <c r="A10" s="5">
        <v>1200</v>
      </c>
      <c r="B10" s="6" t="s">
        <v>5</v>
      </c>
      <c r="C10" s="7">
        <f>'[1]VG 2025'!U14+'[1]VG 2025'!U15</f>
        <v>316510.32999999996</v>
      </c>
      <c r="D10" s="1"/>
    </row>
    <row r="11" spans="1:4" ht="46.15" customHeight="1" x14ac:dyDescent="0.25">
      <c r="A11" s="8">
        <v>1200</v>
      </c>
      <c r="B11" s="9" t="s">
        <v>6</v>
      </c>
      <c r="C11" s="10">
        <f>-'[1]VG 2025'!U15</f>
        <v>12601.220000000001</v>
      </c>
      <c r="D11" s="1"/>
    </row>
    <row r="12" spans="1:4" ht="52.15" customHeight="1" x14ac:dyDescent="0.25">
      <c r="A12" s="5">
        <v>2110</v>
      </c>
      <c r="B12" s="11" t="s">
        <v>7</v>
      </c>
      <c r="C12" s="7">
        <f>'[1]VG 2025'!U16</f>
        <v>16518.91</v>
      </c>
      <c r="D12" s="1"/>
    </row>
    <row r="13" spans="1:4" ht="35.450000000000003" customHeight="1" x14ac:dyDescent="0.25">
      <c r="A13" s="12">
        <v>2200</v>
      </c>
      <c r="B13" s="13" t="s">
        <v>8</v>
      </c>
      <c r="C13" s="14">
        <f>SUM(C14:C19)</f>
        <v>922333.59000000008</v>
      </c>
      <c r="D13" s="1"/>
    </row>
    <row r="14" spans="1:4" ht="35.450000000000003" customHeight="1" x14ac:dyDescent="0.25">
      <c r="A14" s="15">
        <v>2210</v>
      </c>
      <c r="B14" s="16" t="s">
        <v>9</v>
      </c>
      <c r="C14" s="17">
        <f>'[1]VG 2025'!U18</f>
        <v>4816.88</v>
      </c>
      <c r="D14" s="1"/>
    </row>
    <row r="15" spans="1:4" ht="35.450000000000003" customHeight="1" x14ac:dyDescent="0.25">
      <c r="A15" s="15">
        <v>2220</v>
      </c>
      <c r="B15" s="16" t="s">
        <v>10</v>
      </c>
      <c r="C15" s="17">
        <f>'[1]VG 2025'!U19</f>
        <v>69521.58</v>
      </c>
      <c r="D15" s="1"/>
    </row>
    <row r="16" spans="1:4" ht="35.450000000000003" customHeight="1" x14ac:dyDescent="0.25">
      <c r="A16" s="15">
        <v>2230</v>
      </c>
      <c r="B16" s="16" t="s">
        <v>11</v>
      </c>
      <c r="C16" s="17">
        <f>'[1]VG 2025'!U20</f>
        <v>525558</v>
      </c>
      <c r="D16" s="1"/>
    </row>
    <row r="17" spans="1:4" ht="35.450000000000003" customHeight="1" x14ac:dyDescent="0.25">
      <c r="A17" s="15">
        <v>2240</v>
      </c>
      <c r="B17" s="16" t="s">
        <v>12</v>
      </c>
      <c r="C17" s="17">
        <f>'[1]VG 2025'!U21</f>
        <v>45487.030000000006</v>
      </c>
      <c r="D17" s="1"/>
    </row>
    <row r="18" spans="1:4" ht="35.450000000000003" customHeight="1" x14ac:dyDescent="0.25">
      <c r="A18" s="15">
        <v>2250</v>
      </c>
      <c r="B18" s="16" t="s">
        <v>13</v>
      </c>
      <c r="C18" s="17">
        <f>'[1]VG 2025'!U22</f>
        <v>28730.170000000002</v>
      </c>
      <c r="D18" s="1"/>
    </row>
    <row r="19" spans="1:4" ht="35.450000000000003" customHeight="1" x14ac:dyDescent="0.25">
      <c r="A19" s="15">
        <v>2260</v>
      </c>
      <c r="B19" s="16" t="s">
        <v>14</v>
      </c>
      <c r="C19" s="17">
        <f>'[1]VG 2025'!U23</f>
        <v>248219.93</v>
      </c>
      <c r="D19" s="1"/>
    </row>
    <row r="20" spans="1:4" ht="35.450000000000003" customHeight="1" x14ac:dyDescent="0.25">
      <c r="A20" s="12">
        <v>2300</v>
      </c>
      <c r="B20" s="13" t="s">
        <v>15</v>
      </c>
      <c r="C20" s="14">
        <f>SUM(C21:C27)</f>
        <v>169230.53</v>
      </c>
      <c r="D20" s="1"/>
    </row>
    <row r="21" spans="1:4" ht="35.450000000000003" customHeight="1" x14ac:dyDescent="0.25">
      <c r="A21" s="15">
        <v>2310</v>
      </c>
      <c r="B21" s="16" t="s">
        <v>16</v>
      </c>
      <c r="C21" s="17">
        <f>'[1]VG 2025'!U25</f>
        <v>41013.08</v>
      </c>
      <c r="D21" s="1"/>
    </row>
    <row r="22" spans="1:4" ht="35.450000000000003" customHeight="1" x14ac:dyDescent="0.25">
      <c r="A22" s="15">
        <v>2320</v>
      </c>
      <c r="B22" s="16" t="s">
        <v>17</v>
      </c>
      <c r="C22" s="17">
        <v>0</v>
      </c>
      <c r="D22" s="1"/>
    </row>
    <row r="23" spans="1:4" ht="35.450000000000003" customHeight="1" x14ac:dyDescent="0.25">
      <c r="A23" s="15">
        <v>2340</v>
      </c>
      <c r="B23" s="16" t="s">
        <v>18</v>
      </c>
      <c r="C23" s="17">
        <f>'[1]VG 2025'!U27</f>
        <v>111.95</v>
      </c>
      <c r="D23" s="1"/>
    </row>
    <row r="24" spans="1:4" ht="35.450000000000003" customHeight="1" x14ac:dyDescent="0.25">
      <c r="A24" s="15">
        <v>2350</v>
      </c>
      <c r="B24" s="16" t="s">
        <v>19</v>
      </c>
      <c r="C24" s="17">
        <f>'[1]VG 2025'!U28</f>
        <v>3008.49</v>
      </c>
      <c r="D24" s="1"/>
    </row>
    <row r="25" spans="1:4" ht="35.450000000000003" customHeight="1" x14ac:dyDescent="0.25">
      <c r="A25" s="15">
        <v>2360</v>
      </c>
      <c r="B25" s="16" t="s">
        <v>20</v>
      </c>
      <c r="C25" s="17">
        <v>0</v>
      </c>
      <c r="D25" s="1"/>
    </row>
    <row r="26" spans="1:4" ht="35.450000000000003" customHeight="1" x14ac:dyDescent="0.25">
      <c r="A26" s="15">
        <v>2370</v>
      </c>
      <c r="B26" s="16" t="s">
        <v>21</v>
      </c>
      <c r="C26" s="17">
        <f>'[1]VG 2025'!U30</f>
        <v>125097.01</v>
      </c>
      <c r="D26" s="1"/>
    </row>
    <row r="27" spans="1:4" ht="35.450000000000003" customHeight="1" thickBot="1" x14ac:dyDescent="0.3">
      <c r="A27" s="18">
        <v>5233</v>
      </c>
      <c r="B27" s="19" t="s">
        <v>22</v>
      </c>
      <c r="C27" s="20"/>
      <c r="D27" s="1"/>
    </row>
    <row r="28" spans="1:4" ht="20.45" customHeight="1" x14ac:dyDescent="0.25">
      <c r="A28" s="21"/>
      <c r="B28" s="22" t="s">
        <v>23</v>
      </c>
      <c r="C28" s="23">
        <f>SUM(C8:C13,C20)</f>
        <v>2807224.2999999993</v>
      </c>
      <c r="D28" s="1"/>
    </row>
    <row r="29" spans="1:4" ht="20.45" customHeight="1" x14ac:dyDescent="0.25">
      <c r="A29" s="5"/>
      <c r="B29" s="24"/>
      <c r="C29" s="7"/>
      <c r="D29" s="1"/>
    </row>
    <row r="30" spans="1:4" ht="20.45" customHeight="1" x14ac:dyDescent="0.25">
      <c r="A30" s="5"/>
      <c r="B30" s="6" t="s">
        <v>24</v>
      </c>
      <c r="C30" s="25">
        <f>C28-C9-C11</f>
        <v>2739814.8599999989</v>
      </c>
      <c r="D30" s="1"/>
    </row>
    <row r="31" spans="1:4" ht="20.45" customHeight="1" x14ac:dyDescent="0.25">
      <c r="A31" s="5"/>
      <c r="B31" s="6" t="s">
        <v>36</v>
      </c>
      <c r="C31" s="26">
        <v>407</v>
      </c>
      <c r="D31" s="1"/>
    </row>
    <row r="32" spans="1:4" ht="20.45" customHeight="1" x14ac:dyDescent="0.25">
      <c r="A32" s="5"/>
      <c r="B32" s="6" t="s">
        <v>25</v>
      </c>
      <c r="C32" s="7">
        <f>ROUND(C30/C31,2)</f>
        <v>6731.73</v>
      </c>
      <c r="D32" s="1"/>
    </row>
    <row r="33" spans="1:4" ht="20.45" customHeight="1" x14ac:dyDescent="0.25">
      <c r="A33" s="5"/>
      <c r="B33" s="13" t="s">
        <v>26</v>
      </c>
      <c r="C33" s="27">
        <f>ROUND(C32/12,2)</f>
        <v>560.98</v>
      </c>
      <c r="D33" s="1"/>
    </row>
    <row r="34" spans="1:4" ht="15.75" x14ac:dyDescent="0.25">
      <c r="A34" s="5"/>
      <c r="B34" s="24"/>
      <c r="C34" s="7"/>
      <c r="D34" s="1"/>
    </row>
    <row r="35" spans="1:4" ht="16.5" thickBot="1" x14ac:dyDescent="0.3">
      <c r="A35" s="18"/>
      <c r="B35" s="28"/>
      <c r="C35" s="20"/>
      <c r="D35" s="1"/>
    </row>
    <row r="36" spans="1:4" x14ac:dyDescent="0.25">
      <c r="A36" s="1"/>
      <c r="B36" s="1"/>
      <c r="C36" s="1"/>
      <c r="D36" s="1"/>
    </row>
    <row r="37" spans="1:4" x14ac:dyDescent="0.25">
      <c r="A37" s="1"/>
      <c r="B37" s="1"/>
      <c r="C37" s="1"/>
      <c r="D37" s="1"/>
    </row>
    <row r="38" spans="1:4" x14ac:dyDescent="0.25">
      <c r="A38" s="36" t="s">
        <v>27</v>
      </c>
      <c r="B38" s="36"/>
      <c r="C38" s="36"/>
      <c r="D38" s="29"/>
    </row>
    <row r="39" spans="1:4" x14ac:dyDescent="0.25">
      <c r="A39" s="36" t="s">
        <v>28</v>
      </c>
      <c r="B39" s="36"/>
      <c r="C39" s="36"/>
      <c r="D39" s="29"/>
    </row>
    <row r="40" spans="1:4" x14ac:dyDescent="0.25">
      <c r="A40" s="36" t="s">
        <v>29</v>
      </c>
      <c r="B40" s="36"/>
      <c r="C40" s="36"/>
      <c r="D40" s="29"/>
    </row>
    <row r="41" spans="1:4" ht="18.75" x14ac:dyDescent="0.3">
      <c r="A41" s="30"/>
      <c r="B41" s="31"/>
      <c r="C41" s="30"/>
      <c r="D41" s="30"/>
    </row>
    <row r="42" spans="1:4" ht="15.75" x14ac:dyDescent="0.25">
      <c r="A42" s="32" t="s">
        <v>30</v>
      </c>
      <c r="B42" s="33"/>
      <c r="C42" s="32" t="s">
        <v>31</v>
      </c>
      <c r="D42" s="32"/>
    </row>
    <row r="43" spans="1:4" ht="18.75" x14ac:dyDescent="0.3">
      <c r="A43" s="30"/>
      <c r="B43" s="34" t="s">
        <v>32</v>
      </c>
      <c r="C43" s="34" t="s">
        <v>33</v>
      </c>
      <c r="D43" s="30"/>
    </row>
  </sheetData>
  <mergeCells count="4">
    <mergeCell ref="A4:C4"/>
    <mergeCell ref="A38:C38"/>
    <mergeCell ref="A39:C39"/>
    <mergeCell ref="A40:C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MĀKULE Agita</dc:creator>
  <cp:lastModifiedBy>Ivanda Purina</cp:lastModifiedBy>
  <dcterms:created xsi:type="dcterms:W3CDTF">2026-02-16T10:11:03Z</dcterms:created>
  <dcterms:modified xsi:type="dcterms:W3CDTF">2026-03-06T06:44:22Z</dcterms:modified>
</cp:coreProperties>
</file>