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adazi.namejs.lv/webdav/91600ffc-c1c3-4421-9b3a-cb159bfc5d44/"/>
    </mc:Choice>
  </mc:AlternateContent>
  <xr:revisionPtr revIDLastSave="0" documentId="13_ncr:1_{7F8DC70A-2540-44D8-A9B5-3720D43566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zturēšanas klases 2025 Ādaži" sheetId="3" r:id="rId1"/>
    <sheet name="Sheet1" sheetId="4" state="hidden" r:id="rId2"/>
    <sheet name="Uzturēšanas klases2025Carnikava" sheetId="1" r:id="rId3"/>
  </sheets>
  <definedNames>
    <definedName name="asf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1" i="1" l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E473" i="1"/>
  <c r="A117" i="1" l="1"/>
  <c r="A119" i="1" s="1"/>
  <c r="A116" i="1"/>
  <c r="A118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C303" i="1" l="1"/>
  <c r="C250" i="1"/>
  <c r="C176" i="1"/>
  <c r="C164" i="1"/>
  <c r="C43" i="3" l="1"/>
  <c r="C152" i="3" l="1"/>
  <c r="C151" i="3"/>
  <c r="C82" i="3"/>
  <c r="A13" i="1"/>
  <c r="A14" i="1" s="1"/>
  <c r="A15" i="1" s="1"/>
  <c r="C422" i="1" l="1"/>
  <c r="C410" i="1"/>
  <c r="C407" i="1"/>
  <c r="C388" i="1"/>
  <c r="C381" i="1"/>
  <c r="C231" i="1"/>
  <c r="F474" i="1" l="1"/>
  <c r="E474" i="1"/>
  <c r="C163" i="1"/>
  <c r="F475" i="1" l="1"/>
  <c r="E475" i="1"/>
  <c r="A17" i="1"/>
  <c r="C314" i="1"/>
  <c r="F473" i="1"/>
  <c r="C69" i="3"/>
  <c r="C27" i="3"/>
  <c r="C23" i="3"/>
  <c r="F233" i="3" l="1"/>
  <c r="E233" i="3"/>
  <c r="E234" i="3" s="1"/>
  <c r="E476" i="1"/>
  <c r="F476" i="1" l="1"/>
  <c r="C193" i="3"/>
  <c r="C189" i="3"/>
  <c r="E235" i="3" l="1"/>
  <c r="E236" i="3" s="1"/>
  <c r="F236" i="3"/>
  <c r="A13" i="3"/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l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2" i="3" s="1"/>
  <c r="A61" i="3" l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63" i="3"/>
  <c r="A84" i="3" l="1"/>
  <c r="A85" i="3" s="1"/>
  <c r="A86" i="3" s="1"/>
  <c r="A87" i="3" s="1"/>
  <c r="A88" i="3" s="1"/>
  <c r="A89" i="3" s="1"/>
  <c r="A90" i="3" l="1"/>
  <c r="A91" i="3" s="1"/>
  <c r="A92" i="3" s="1"/>
  <c r="A93" i="3" s="1"/>
  <c r="A94" i="3" s="1"/>
  <c r="A95" i="3" s="1"/>
  <c r="A96" i="3" s="1"/>
  <c r="A97" i="3" s="1"/>
  <c r="A99" i="3" s="1"/>
  <c r="A98" i="3" s="1"/>
  <c r="A100" i="3" s="1"/>
  <c r="A101" i="3" s="1"/>
  <c r="A103" i="3" s="1"/>
  <c r="A18" i="1"/>
  <c r="A19" i="1" s="1"/>
  <c r="A20" i="1" s="1"/>
  <c r="A21" i="1" s="1"/>
  <c r="A22" i="1" s="1"/>
  <c r="A23" i="1" l="1"/>
  <c r="F235" i="3"/>
  <c r="A24" i="1" l="1"/>
  <c r="A25" i="1" s="1"/>
  <c r="A26" i="1" s="1"/>
  <c r="A27" i="1" s="1"/>
  <c r="A28" i="1" s="1"/>
  <c r="A29" i="1" s="1"/>
  <c r="A30" i="1" s="1"/>
  <c r="F234" i="3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l="1"/>
  <c r="A47" i="1" l="1"/>
  <c r="A46" i="1"/>
  <c r="A48" i="1" s="1"/>
  <c r="A49" i="1" s="1"/>
  <c r="A50" i="1" l="1"/>
  <c r="A51" i="1" l="1"/>
  <c r="A52" i="1" s="1"/>
  <c r="A53" i="1" l="1"/>
  <c r="A54" i="1" s="1"/>
  <c r="A55" i="1" s="1"/>
  <c r="A56" i="1" s="1"/>
  <c r="A57" i="1" l="1"/>
  <c r="A58" i="1" s="1"/>
  <c r="A59" i="1" l="1"/>
  <c r="A60" i="1" s="1"/>
  <c r="A61" i="1" s="1"/>
  <c r="A62" i="1" s="1"/>
  <c r="A63" i="1" s="1"/>
  <c r="A64" i="1" s="1"/>
  <c r="A65" i="1" s="1"/>
  <c r="A66" i="1" s="1"/>
  <c r="A67" i="1" l="1"/>
  <c r="A68" i="1" s="1"/>
  <c r="A69" i="1" s="1"/>
  <c r="A71" i="1" l="1"/>
  <c r="A70" i="1"/>
  <c r="A72" i="1" l="1"/>
  <c r="A73" i="1" s="1"/>
  <c r="A74" i="1" s="1"/>
  <c r="A75" i="1" s="1"/>
  <c r="A76" i="1" l="1"/>
  <c r="A77" i="1" s="1"/>
  <c r="A78" i="1" s="1"/>
  <c r="A79" i="1" s="1"/>
  <c r="A80" i="1" s="1"/>
  <c r="A81" i="1" s="1"/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30" i="1" l="1"/>
  <c r="A132" i="1" s="1"/>
  <c r="A133" i="1" l="1"/>
  <c r="A134" i="1" l="1"/>
  <c r="A135" i="1" s="1"/>
  <c r="A136" i="1" l="1"/>
  <c r="A137" i="1" s="1"/>
  <c r="A138" i="1" s="1"/>
  <c r="A139" i="1" s="1"/>
  <c r="A104" i="3" l="1"/>
  <c r="A105" i="3" s="1"/>
  <c r="A106" i="3" s="1"/>
  <c r="A107" i="3" s="1"/>
  <c r="A108" i="3" s="1"/>
  <c r="A110" i="3" s="1"/>
  <c r="A109" i="3" s="1"/>
  <c r="A111" i="3" s="1"/>
  <c r="A112" i="3" s="1"/>
  <c r="A114" i="3" l="1"/>
  <c r="A115" i="3" s="1"/>
  <c r="A116" i="3" s="1"/>
  <c r="A117" i="3" s="1"/>
  <c r="A118" i="3" s="1"/>
  <c r="A120" i="3" s="1"/>
  <c r="A122" i="3" s="1"/>
  <c r="A123" i="3" s="1"/>
  <c r="A124" i="3" s="1"/>
  <c r="A125" i="3" s="1"/>
  <c r="A126" i="3" s="1"/>
  <c r="A127" i="3" s="1"/>
  <c r="A128" i="3" s="1"/>
  <c r="A129" i="3" l="1"/>
  <c r="A130" i="3" s="1"/>
  <c r="A131" i="3" l="1"/>
  <c r="A132" i="3" s="1"/>
  <c r="A133" i="3" s="1"/>
  <c r="A134" i="3" s="1"/>
  <c r="A135" i="3" s="1"/>
  <c r="A136" i="3" s="1"/>
  <c r="A137" i="3" s="1"/>
  <c r="A138" i="3" s="1"/>
  <c r="A140" i="3" s="1"/>
  <c r="A141" i="3" s="1"/>
  <c r="A142" i="3" s="1"/>
  <c r="A143" i="3" s="1"/>
  <c r="A144" i="3" s="1"/>
  <c r="A145" i="3" s="1"/>
  <c r="A147" i="3" l="1"/>
  <c r="A148" i="3" s="1"/>
  <c r="A149" i="3" s="1"/>
  <c r="A150" i="3" s="1"/>
  <c r="A151" i="3" s="1"/>
  <c r="A152" i="3" s="1"/>
  <c r="A153" i="3" s="1"/>
  <c r="A154" i="3" l="1"/>
  <c r="A156" i="3" s="1"/>
  <c r="A157" i="3" s="1"/>
  <c r="A158" i="3" s="1"/>
  <c r="A159" i="3" s="1"/>
  <c r="A160" i="3" s="1"/>
  <c r="A162" i="3" s="1"/>
  <c r="A163" i="3" s="1"/>
  <c r="A164" i="3" s="1"/>
  <c r="A165" i="3" l="1"/>
  <c r="A166" i="3" s="1"/>
  <c r="A167" i="3" s="1"/>
  <c r="A168" i="3" s="1"/>
  <c r="A169" i="3" s="1"/>
  <c r="A170" i="3" s="1"/>
  <c r="A171" i="3" l="1"/>
  <c r="A172" i="3" s="1"/>
  <c r="A173" i="3" s="1"/>
  <c r="A174" i="3" s="1"/>
  <c r="A175" i="3" s="1"/>
  <c r="A177" i="3" s="1"/>
  <c r="A179" i="3" s="1"/>
  <c r="A180" i="3" l="1"/>
  <c r="A181" i="3" s="1"/>
  <c r="A182" i="3" s="1"/>
  <c r="A183" i="3" s="1"/>
  <c r="A184" i="3" s="1"/>
  <c r="A185" i="3" s="1"/>
  <c r="A186" i="3" s="1"/>
  <c r="A187" i="3" s="1"/>
  <c r="A188" i="3" l="1"/>
  <c r="A189" i="3" s="1"/>
  <c r="A190" i="3" s="1"/>
  <c r="A191" i="3" s="1"/>
  <c r="A192" i="3" s="1"/>
  <c r="A193" i="3" s="1"/>
  <c r="A194" i="3" l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l="1"/>
  <c r="A213" i="3" s="1"/>
  <c r="A214" i="3" s="1"/>
  <c r="A215" i="3" s="1"/>
  <c r="A217" i="3" s="1"/>
  <c r="A218" i="3" l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140" i="1"/>
  <c r="A141" i="1" s="1"/>
  <c r="A142" i="1" s="1"/>
  <c r="A143" i="1" s="1"/>
  <c r="A144" i="1" s="1"/>
  <c r="A145" i="1" s="1"/>
  <c r="A146" i="1" l="1"/>
  <c r="A147" i="1" s="1"/>
  <c r="A149" i="1" l="1"/>
  <c r="A148" i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l="1"/>
  <c r="A165" i="1" s="1"/>
  <c r="A166" i="1" s="1"/>
  <c r="A167" i="1" s="1"/>
  <c r="A168" i="1" l="1"/>
  <c r="A169" i="1" l="1"/>
  <c r="A170" i="1" s="1"/>
  <c r="A171" i="1" s="1"/>
  <c r="A172" i="1" s="1"/>
  <c r="A173" i="1" s="1"/>
  <c r="A174" i="1" s="1"/>
  <c r="A175" i="1" l="1"/>
  <c r="A176" i="1" l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4" i="1" s="1"/>
  <c r="A195" i="1" s="1"/>
  <c r="A196" i="1" s="1"/>
  <c r="A197" i="1" s="1"/>
  <c r="A198" i="1" s="1"/>
  <c r="A199" i="1" s="1"/>
  <c r="A200" i="1" l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193" i="1" l="1"/>
  <c r="A216" i="1" s="1"/>
  <c r="A217" i="1" s="1"/>
  <c r="A218" i="1" l="1"/>
  <c r="A219" i="1" s="1"/>
  <c r="A220" i="1" s="1"/>
  <c r="A221" i="1" s="1"/>
  <c r="A222" i="1" s="1"/>
  <c r="A223" i="1" l="1"/>
  <c r="A224" i="1" s="1"/>
  <c r="A225" i="1" l="1"/>
  <c r="A226" i="1" l="1"/>
  <c r="A227" i="1"/>
  <c r="A228" i="1" l="1"/>
  <c r="A230" i="1" s="1"/>
  <c r="A231" i="1" s="1"/>
  <c r="A232" i="1" s="1"/>
  <c r="A233" i="1" s="1"/>
  <c r="A234" i="1" s="1"/>
  <c r="A235" i="1" s="1"/>
  <c r="A236" i="1" s="1"/>
  <c r="A237" i="1" s="1"/>
  <c r="A238" i="1" l="1"/>
  <c r="A229" i="1"/>
  <c r="A239" i="1" l="1"/>
  <c r="A240" i="1" l="1"/>
  <c r="A241" i="1" l="1"/>
  <c r="A242" i="1" l="1"/>
  <c r="A243" i="1" s="1"/>
  <c r="A244" i="1" s="1"/>
  <c r="A245" i="1" s="1"/>
  <c r="A246" i="1" s="1"/>
  <c r="A247" i="1" l="1"/>
  <c r="A248" i="1" l="1"/>
  <c r="A249" i="1" s="1"/>
  <c r="A250" i="1" s="1"/>
  <c r="A251" i="1" s="1"/>
  <c r="A252" i="1" s="1"/>
  <c r="A254" i="1" l="1"/>
  <c r="A255" i="1" s="1"/>
  <c r="A256" i="1" s="1"/>
  <c r="A257" i="1" s="1"/>
  <c r="A258" i="1" l="1"/>
  <c r="A259" i="1" s="1"/>
  <c r="A260" i="1" l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l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4" i="1" s="1"/>
  <c r="A285" i="1" s="1"/>
  <c r="A286" i="1" s="1"/>
  <c r="A287" i="1" s="1"/>
  <c r="A288" i="1" s="1"/>
  <c r="A289" i="1" s="1"/>
  <c r="A290" i="1" s="1"/>
  <c r="A283" i="1" l="1"/>
  <c r="A291" i="1"/>
  <c r="A292" i="1" s="1"/>
  <c r="A293" i="1" l="1"/>
  <c r="A294" i="1" s="1"/>
  <c r="A295" i="1" s="1"/>
  <c r="A296" i="1" s="1"/>
  <c r="A297" i="1" s="1"/>
  <c r="A298" i="1" s="1"/>
  <c r="A299" i="1" l="1"/>
  <c r="A300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l="1"/>
  <c r="A317" i="1" l="1"/>
  <c r="A318" i="1" s="1"/>
  <c r="A319" i="1" s="1"/>
  <c r="A320" i="1" s="1"/>
  <c r="A322" i="1" s="1"/>
  <c r="A323" i="1" s="1"/>
  <c r="A324" i="1" s="1"/>
  <c r="A325" i="1" s="1"/>
  <c r="A326" i="1" s="1"/>
  <c r="A327" i="1" s="1"/>
  <c r="A328" i="1" l="1"/>
  <c r="A329" i="1" s="1"/>
  <c r="A330" i="1" l="1"/>
  <c r="A331" i="1" s="1"/>
  <c r="A332" i="1" s="1"/>
  <c r="A333" i="1" s="1"/>
  <c r="A334" i="1" s="1"/>
  <c r="A335" i="1" s="1"/>
  <c r="A336" i="1" l="1"/>
  <c r="A337" i="1" s="1"/>
  <c r="A338" i="1" s="1"/>
  <c r="A339" i="1" s="1"/>
  <c r="A340" i="1" s="1"/>
  <c r="A341" i="1" s="1"/>
  <c r="A342" i="1" s="1"/>
  <c r="A343" i="1" s="1"/>
  <c r="A344" i="1" l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l="1"/>
  <c r="A358" i="1" s="1"/>
  <c r="A321" i="1"/>
  <c r="A359" i="1" l="1"/>
  <c r="A360" i="1" s="1"/>
  <c r="A361" i="1" s="1"/>
  <c r="A362" i="1" s="1"/>
  <c r="A363" i="1" s="1"/>
  <c r="A364" i="1" s="1"/>
  <c r="A365" i="1" s="1"/>
  <c r="A366" i="1" s="1"/>
  <c r="A367" i="1" l="1"/>
  <c r="A368" i="1" s="1"/>
  <c r="A369" i="1" s="1"/>
  <c r="A370" i="1" s="1"/>
  <c r="A371" i="1" s="1"/>
  <c r="A372" i="1" l="1"/>
  <c r="A374" i="1" l="1"/>
  <c r="A375" i="1" s="1"/>
  <c r="A376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l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l="1"/>
  <c r="A426" i="1" s="1"/>
  <c r="A427" i="1" s="1"/>
  <c r="A428" i="1" l="1"/>
  <c r="A430" i="1" s="1"/>
  <c r="A431" i="1" l="1"/>
  <c r="A432" i="1" l="1"/>
  <c r="A434" i="1" s="1"/>
  <c r="A435" i="1" s="1"/>
  <c r="A436" i="1" s="1"/>
  <c r="A437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l="1"/>
  <c r="A463" i="1" l="1"/>
  <c r="A464" i="1" s="1"/>
  <c r="A465" i="1" s="1"/>
  <c r="A466" i="1" s="1"/>
  <c r="A467" i="1" s="1"/>
  <c r="A468" i="1" l="1"/>
  <c r="A469" i="1" s="1"/>
  <c r="A470" i="1" s="1"/>
  <c r="A471" i="1" s="1"/>
</calcChain>
</file>

<file path=xl/sharedStrings.xml><?xml version="1.0" encoding="utf-8"?>
<sst xmlns="http://schemas.openxmlformats.org/spreadsheetml/2006/main" count="2698" uniqueCount="724">
  <si>
    <t>Nr.p.k.</t>
  </si>
  <si>
    <t>Ceļa nosaukums</t>
  </si>
  <si>
    <t>Garums (km)</t>
  </si>
  <si>
    <t>Seguma veids</t>
  </si>
  <si>
    <t>Ziemeļu iela</t>
  </si>
  <si>
    <t>Lilastes iela</t>
  </si>
  <si>
    <t>Argona iela</t>
  </si>
  <si>
    <t>Bērzu iela</t>
  </si>
  <si>
    <t>Bora iela</t>
  </si>
  <si>
    <t>Broma iela</t>
  </si>
  <si>
    <t>Candera iela</t>
  </si>
  <si>
    <t>Dārza iela</t>
  </si>
  <si>
    <t>Dzērveņu iela</t>
  </si>
  <si>
    <t>grants</t>
  </si>
  <si>
    <t>Fosfora iela</t>
  </si>
  <si>
    <t>Garezeru iela</t>
  </si>
  <si>
    <t>Hēlija iela</t>
  </si>
  <si>
    <t>Hlora iela</t>
  </si>
  <si>
    <t>Ieviņa iela</t>
  </si>
  <si>
    <t>Irbenāju iela</t>
  </si>
  <si>
    <t>Joda iela</t>
  </si>
  <si>
    <t>Jūraskrastu iela</t>
  </si>
  <si>
    <t>Kalcija iela</t>
  </si>
  <si>
    <t xml:space="preserve">grants  </t>
  </si>
  <si>
    <t>Karno iela</t>
  </si>
  <si>
    <t>Kazeņu iela</t>
  </si>
  <si>
    <t>Kālija iela</t>
  </si>
  <si>
    <t>Kriptona iela</t>
  </si>
  <si>
    <t>Krūkļu iela</t>
  </si>
  <si>
    <t>Lāceņu iela</t>
  </si>
  <si>
    <t>Lejas iela</t>
  </si>
  <si>
    <t>Litija iela</t>
  </si>
  <si>
    <t>Malienas iela</t>
  </si>
  <si>
    <t>Mazā Serģu iela</t>
  </si>
  <si>
    <t>Mazā Lilastes iela</t>
  </si>
  <si>
    <t>Meldru iela</t>
  </si>
  <si>
    <t>Melleņu iela</t>
  </si>
  <si>
    <t>Metāna iela</t>
  </si>
  <si>
    <t>Mežmalas iela</t>
  </si>
  <si>
    <t>Mintāla iela</t>
  </si>
  <si>
    <t>Nātrija iela</t>
  </si>
  <si>
    <t>Ņutona iela</t>
  </si>
  <si>
    <t>Ostvalda iela</t>
  </si>
  <si>
    <t>Ozona iela</t>
  </si>
  <si>
    <t>Priedes iela</t>
  </si>
  <si>
    <t>Priedkalnu iela</t>
  </si>
  <si>
    <t>Purva iela</t>
  </si>
  <si>
    <t>Radona iela</t>
  </si>
  <si>
    <t>Salnu iela</t>
  </si>
  <si>
    <t>Saulkrastu iela</t>
  </si>
  <si>
    <t>Selēna iela</t>
  </si>
  <si>
    <t>Senču iela</t>
  </si>
  <si>
    <t>Serģu iela</t>
  </si>
  <si>
    <t>Sēra iela</t>
  </si>
  <si>
    <t>Skautu iela</t>
  </si>
  <si>
    <t>Skābekļa iela</t>
  </si>
  <si>
    <t>Skultes iela</t>
  </si>
  <si>
    <t>Smilgu iela</t>
  </si>
  <si>
    <t>Sproģu iela</t>
  </si>
  <si>
    <t>asfalts</t>
  </si>
  <si>
    <t>Sūnu iela</t>
  </si>
  <si>
    <t>Uzvaras iela</t>
  </si>
  <si>
    <t>Valdena iela</t>
  </si>
  <si>
    <t>Veisa iela</t>
  </si>
  <si>
    <t>Viršu iela</t>
  </si>
  <si>
    <t>Zileņu iela</t>
  </si>
  <si>
    <t>Atpūtas iela</t>
  </si>
  <si>
    <t>Brūkleņu iela</t>
  </si>
  <si>
    <t>šķembas</t>
  </si>
  <si>
    <t>Ceriņkrūmu iela</t>
  </si>
  <si>
    <t>Cielaviņu iela</t>
  </si>
  <si>
    <t>Dārznieku iela</t>
  </si>
  <si>
    <t>Dzenīšu iela</t>
  </si>
  <si>
    <t>Gaujas iela</t>
  </si>
  <si>
    <t>Gobas iela</t>
  </si>
  <si>
    <t>Griezes iela</t>
  </si>
  <si>
    <t>Grīvas iela</t>
  </si>
  <si>
    <t>Jomas iela</t>
  </si>
  <si>
    <t>Klusā iela</t>
  </si>
  <si>
    <t>Kuģu iela</t>
  </si>
  <si>
    <t>Lapu iela</t>
  </si>
  <si>
    <t>Lašu iela</t>
  </si>
  <si>
    <t>Lībiešu iela</t>
  </si>
  <si>
    <t>Līču iela</t>
  </si>
  <si>
    <t>Mazā Kāpu iela</t>
  </si>
  <si>
    <t>Nākotnes iela</t>
  </si>
  <si>
    <t>Pļavu iela</t>
  </si>
  <si>
    <t>Poču iela</t>
  </si>
  <si>
    <t>Priežmeža iela</t>
  </si>
  <si>
    <t>Pumpuru iela</t>
  </si>
  <si>
    <t>Rīgas iela (kreisā puse)</t>
  </si>
  <si>
    <t>Vecgaujas iela</t>
  </si>
  <si>
    <t>Vētru iela</t>
  </si>
  <si>
    <t>Vēju iela</t>
  </si>
  <si>
    <t>Zvejnieku iela</t>
  </si>
  <si>
    <t>Ausmas iela</t>
  </si>
  <si>
    <t>Attekas iela</t>
  </si>
  <si>
    <t>Apiņu iela</t>
  </si>
  <si>
    <t>Ābeļu iela</t>
  </si>
  <si>
    <t>Draudzības iela</t>
  </si>
  <si>
    <t>Egļu iela</t>
  </si>
  <si>
    <t>Ezermalas iela</t>
  </si>
  <si>
    <t>Garā iela</t>
  </si>
  <si>
    <t>Graudu iela</t>
  </si>
  <si>
    <t>Ievu iela</t>
  </si>
  <si>
    <t>Jasmīnu iela</t>
  </si>
  <si>
    <t>Kalmju iela</t>
  </si>
  <si>
    <t>Kāpuru iela</t>
  </si>
  <si>
    <t>Kļavu iela</t>
  </si>
  <si>
    <t>Krastmalas iela</t>
  </si>
  <si>
    <t>Lakstu iela</t>
  </si>
  <si>
    <t>Lazdiņu iela</t>
  </si>
  <si>
    <t>Liepu aleja</t>
  </si>
  <si>
    <t>Liepu iela</t>
  </si>
  <si>
    <t>Līņu iela</t>
  </si>
  <si>
    <t>Lucīšu iela</t>
  </si>
  <si>
    <t>Mazā Gaujas iela</t>
  </si>
  <si>
    <t>Mazā Jasmīnu iela</t>
  </si>
  <si>
    <t>Mazā Krasta iela</t>
  </si>
  <si>
    <t>Mazā Lašu iela</t>
  </si>
  <si>
    <t>Mazā Nēģu iela</t>
  </si>
  <si>
    <t>Mazā Ozolu iela</t>
  </si>
  <si>
    <t>Mazā Pļavu iela</t>
  </si>
  <si>
    <t>Mērnieku iela</t>
  </si>
  <si>
    <t>Neļķu iela</t>
  </si>
  <si>
    <t>Ozolu iela</t>
  </si>
  <si>
    <t>Plūmju iela</t>
  </si>
  <si>
    <t>Rožu iela</t>
  </si>
  <si>
    <t>Rūpnieku iela</t>
  </si>
  <si>
    <t>Sapņu iela</t>
  </si>
  <si>
    <t>Saulrietu iela</t>
  </si>
  <si>
    <t>Sautiņu iela</t>
  </si>
  <si>
    <t>Straumes iela</t>
  </si>
  <si>
    <t>Šosejas iela</t>
  </si>
  <si>
    <t>Vecupes iela</t>
  </si>
  <si>
    <t>Vidus iela</t>
  </si>
  <si>
    <t>Vimbu iela</t>
  </si>
  <si>
    <t>Ziediņu iela</t>
  </si>
  <si>
    <t>Zušu iela</t>
  </si>
  <si>
    <t>Bišu iela</t>
  </si>
  <si>
    <t>Cīrulīšu iela</t>
  </si>
  <si>
    <t>Dambja iela</t>
  </si>
  <si>
    <t>Dīķa iela</t>
  </si>
  <si>
    <t>Īsā iela</t>
  </si>
  <si>
    <t>Jāņa iela</t>
  </si>
  <si>
    <t>Kārklu iela</t>
  </si>
  <si>
    <t>Kokgaujas iela</t>
  </si>
  <si>
    <t>Līduma iela</t>
  </si>
  <si>
    <t>Salas iela</t>
  </si>
  <si>
    <t>Saulītes iela</t>
  </si>
  <si>
    <t>Viestura iela</t>
  </si>
  <si>
    <t>Zemā iela</t>
  </si>
  <si>
    <t>Ziedlapiņu iela</t>
  </si>
  <si>
    <t>Birzes iela</t>
  </si>
  <si>
    <t>Garupes iela</t>
  </si>
  <si>
    <t>Medus iela</t>
  </si>
  <si>
    <t>Jānīšu iela</t>
  </si>
  <si>
    <t>Pūpolu iela</t>
  </si>
  <si>
    <t>Pureņu iela</t>
  </si>
  <si>
    <t>Aļņu iela</t>
  </si>
  <si>
    <t>Āpšu iela</t>
  </si>
  <si>
    <t>Aveņu iela</t>
  </si>
  <si>
    <t>Ābolu iela</t>
  </si>
  <si>
    <t>Briežu iela</t>
  </si>
  <si>
    <t>Centra iela</t>
  </si>
  <si>
    <t>Caunu iela</t>
  </si>
  <si>
    <t>Delfīnu iela</t>
  </si>
  <si>
    <t>Ežu iela</t>
  </si>
  <si>
    <t>Jaunā iela</t>
  </si>
  <si>
    <t>Kameņu iela</t>
  </si>
  <si>
    <t>Kastaņu iela</t>
  </si>
  <si>
    <t>Klajuma iela</t>
  </si>
  <si>
    <t>Laipu iela</t>
  </si>
  <si>
    <t>Langas iela</t>
  </si>
  <si>
    <t>Lapsu iela</t>
  </si>
  <si>
    <t>Lāču iela</t>
  </si>
  <si>
    <t>Lūšu iela</t>
  </si>
  <si>
    <t>Mazā ceriņu iela</t>
  </si>
  <si>
    <t>Mazā dārza iela</t>
  </si>
  <si>
    <t>Mazā ķiršu iela</t>
  </si>
  <si>
    <t>Paegļu iela</t>
  </si>
  <si>
    <t>Puķu iela</t>
  </si>
  <si>
    <t>Rakstu iela</t>
  </si>
  <si>
    <t>Roņu iela</t>
  </si>
  <si>
    <t>Skudru iela</t>
  </si>
  <si>
    <t>Stirnu iela</t>
  </si>
  <si>
    <t>Sumbru iela</t>
  </si>
  <si>
    <t>Torņa iela</t>
  </si>
  <si>
    <t>Vaboļu iela</t>
  </si>
  <si>
    <t>Vaļu iela</t>
  </si>
  <si>
    <t>Vāveru iela</t>
  </si>
  <si>
    <t>Zaķu iela</t>
  </si>
  <si>
    <t>Zemeņu iela</t>
  </si>
  <si>
    <t>Kalnu iela</t>
  </si>
  <si>
    <t>Kanāla iela</t>
  </si>
  <si>
    <t>Kāpu iela</t>
  </si>
  <si>
    <t>Krasta iela</t>
  </si>
  <si>
    <t>Kraujas iela</t>
  </si>
  <si>
    <t>Leņķu iela</t>
  </si>
  <si>
    <t>Meža iela</t>
  </si>
  <si>
    <t>Nogāzes iela</t>
  </si>
  <si>
    <t>Pakalnes iela</t>
  </si>
  <si>
    <t>Palejas iela</t>
  </si>
  <si>
    <t>Parka iela</t>
  </si>
  <si>
    <t>Pļaviņu iela</t>
  </si>
  <si>
    <t>Poldera iela</t>
  </si>
  <si>
    <t>Priežu iela</t>
  </si>
  <si>
    <t>Robežu iela</t>
  </si>
  <si>
    <t>Saules iela</t>
  </si>
  <si>
    <t>Sauleskrasta iela</t>
  </si>
  <si>
    <t>Sporta iela</t>
  </si>
  <si>
    <t>Upes iela</t>
  </si>
  <si>
    <t>Vasaras iela</t>
  </si>
  <si>
    <t>Mežciema iela (V41)</t>
  </si>
  <si>
    <t>Baložu iela</t>
  </si>
  <si>
    <t>Baltirbju iela</t>
  </si>
  <si>
    <t>Bezdelīgu iela</t>
  </si>
  <si>
    <t>Dzeguzes iela</t>
  </si>
  <si>
    <t>Dzeņu iela</t>
  </si>
  <si>
    <t>Dzilnīšu iela</t>
  </si>
  <si>
    <t>Grifu iela</t>
  </si>
  <si>
    <t>Klijānu iela</t>
  </si>
  <si>
    <t>Kraukļu iela</t>
  </si>
  <si>
    <t>Ķīvīšu iela</t>
  </si>
  <si>
    <t>Lakstīgalu iela</t>
  </si>
  <si>
    <t>Medņu iela</t>
  </si>
  <si>
    <t>Mežirbju iela</t>
  </si>
  <si>
    <t>Paipalu iela</t>
  </si>
  <si>
    <t>Pūces iela</t>
  </si>
  <si>
    <t>Rubeņu iela</t>
  </si>
  <si>
    <t>Sīgu iela</t>
  </si>
  <si>
    <t>Sīļu iela</t>
  </si>
  <si>
    <t>Sloku iela</t>
  </si>
  <si>
    <t>Sniedzes iela (1.z.v.)</t>
  </si>
  <si>
    <t>Sniedzes iela (2.z.v.)</t>
  </si>
  <si>
    <t>Stārķu iela</t>
  </si>
  <si>
    <t>Strazdu iela</t>
  </si>
  <si>
    <t>Svilpju iela</t>
  </si>
  <si>
    <t>Svirlīšu iela</t>
  </si>
  <si>
    <t>Ūbeļu iela</t>
  </si>
  <si>
    <t xml:space="preserve">Vanagu iela  </t>
  </si>
  <si>
    <t>Vanagu iela(atp.bāzes terit.)</t>
  </si>
  <si>
    <t>Vārnu iela</t>
  </si>
  <si>
    <t>Zvirbuļu iela</t>
  </si>
  <si>
    <t>Žagatu iela</t>
  </si>
  <si>
    <t>Žubītes iela</t>
  </si>
  <si>
    <t>Akāciju iela</t>
  </si>
  <si>
    <t>Augļu iela</t>
  </si>
  <si>
    <t>Kadiku iela</t>
  </si>
  <si>
    <t>Krastiņu iela</t>
  </si>
  <si>
    <t>Lapiņu iela</t>
  </si>
  <si>
    <t>Lazdu iela</t>
  </si>
  <si>
    <t>Mazā vēju iela</t>
  </si>
  <si>
    <t>Mazā zemeņu iela</t>
  </si>
  <si>
    <t>Ozoliņu iela</t>
  </si>
  <si>
    <t>Papardes iela</t>
  </si>
  <si>
    <t>Peldu iela</t>
  </si>
  <si>
    <t>Pīlādžu iela</t>
  </si>
  <si>
    <t>Rasas iela</t>
  </si>
  <si>
    <t>Riekstu iela</t>
  </si>
  <si>
    <t>Rozīšu iela</t>
  </si>
  <si>
    <t>Saulgriežu iela</t>
  </si>
  <si>
    <t>Smiltāju iela</t>
  </si>
  <si>
    <t>Tauriņu iela</t>
  </si>
  <si>
    <t>Zaļā iela</t>
  </si>
  <si>
    <t>Dzirnupes iela (V43)</t>
  </si>
  <si>
    <t>A1 - Lilastes dzelzceļa pārbrauktuve</t>
  </si>
  <si>
    <t>Pievedceļš Lilastes stacija (V44)</t>
  </si>
  <si>
    <t>Ventas - Mucenieki - dz.c.</t>
  </si>
  <si>
    <t>V43(Siguļi) - Gipteri A-1</t>
  </si>
  <si>
    <t>Laivu iela 24 - Cēlāji - Otīlijas</t>
  </si>
  <si>
    <t>Jūraskrasti - Laivu iela 32</t>
  </si>
  <si>
    <t>Zibeņi - Briljanti</t>
  </si>
  <si>
    <t>Pievedceļš Laveru sūkņu stacijai</t>
  </si>
  <si>
    <t>Eimuri 2 - Laveru ezers</t>
  </si>
  <si>
    <t>Trēmas - Sildedži</t>
  </si>
  <si>
    <t>P1 - s.Kārkli</t>
  </si>
  <si>
    <t>P1 - Dzenīši</t>
  </si>
  <si>
    <t>Garciema dz.c. pārbrauktuve - Ādažu muiža</t>
  </si>
  <si>
    <t>Jaunbrieži - Garupes stacija</t>
  </si>
  <si>
    <t>Suzes - Lielandži</t>
  </si>
  <si>
    <t>Brūnlauki - Ķīši</t>
  </si>
  <si>
    <t>C007 - Tauriņi</t>
  </si>
  <si>
    <t>Rīgas ielā (labā puse pie
mājām Nr. 2-12)</t>
  </si>
  <si>
    <t>Ojāra Vācieša iela
(kreisā puse)</t>
  </si>
  <si>
    <t>Ojāra Vācieša iela
(labā puse)</t>
  </si>
  <si>
    <t>Skuju iela</t>
  </si>
  <si>
    <t>Niedru iela</t>
  </si>
  <si>
    <t>Mazā Sporta iela</t>
  </si>
  <si>
    <t>Mazā Priežu iela</t>
  </si>
  <si>
    <t>V43 - Priedkalni</t>
  </si>
  <si>
    <t>Viršu iela 8 - Malienas iela 9</t>
  </si>
  <si>
    <t>Kaiju iela</t>
  </si>
  <si>
    <t>Bangu iela</t>
  </si>
  <si>
    <t>Meduskalna iela</t>
  </si>
  <si>
    <t>C</t>
  </si>
  <si>
    <t>D</t>
  </si>
  <si>
    <t>B</t>
  </si>
  <si>
    <t>Jūras iela (posmā no Rīgas ielas līdz Laivu ielai)</t>
  </si>
  <si>
    <t>Laivu iela (posmā no Jūras ielas līdz Jomas ielai)</t>
  </si>
  <si>
    <t>Stacijas iela (posmā no Zvejnieku ielas līdz Stacijas iela 5)</t>
  </si>
  <si>
    <t>Stacijas iela (posmā no Zvejnieku ielas līdz Stacijas 23)</t>
  </si>
  <si>
    <t>Vālodzes iela (no P1 līdz Ķīvīšu ielai)</t>
  </si>
  <si>
    <t>Vālodzes iela (no Ķīvīšu ielas līdz galam)</t>
  </si>
  <si>
    <t>Ziedu iela (posmā no Rīgas ielas līdz Zvejnieka ielai)</t>
  </si>
  <si>
    <t>Smilšu iela (posmā no Ziedu ielas līdz Rīgas ielai)</t>
  </si>
  <si>
    <t>Cīruļu iela (posmā no Zīlīšu ielas līdz Ūbeļu ielai)</t>
  </si>
  <si>
    <t>Ērgļu iela posmā no P1 līdz Dzeguzes ielai)</t>
  </si>
  <si>
    <t xml:space="preserve">Jūras iela </t>
  </si>
  <si>
    <t xml:space="preserve">Smilšu iela </t>
  </si>
  <si>
    <t xml:space="preserve">Cīruļu iela </t>
  </si>
  <si>
    <t>Ērgļu iela</t>
  </si>
  <si>
    <t>Kopā B klase:</t>
  </si>
  <si>
    <t>Kopā C klase:</t>
  </si>
  <si>
    <t>Kopā D klase:</t>
  </si>
  <si>
    <t>Mazā Vidus iela</t>
  </si>
  <si>
    <t>Mazā Vasaras iela</t>
  </si>
  <si>
    <t>Mazā Stacijas iela</t>
  </si>
  <si>
    <t>Balto Ceriņu iela</t>
  </si>
  <si>
    <t>Mazā Smilšu iela</t>
  </si>
  <si>
    <t>Alksneņu iela</t>
  </si>
  <si>
    <t>Aprikožu iela</t>
  </si>
  <si>
    <t>Aroniju iela</t>
  </si>
  <si>
    <t>Asteru iela</t>
  </si>
  <si>
    <t>Baraviku iela</t>
  </si>
  <si>
    <t>Bebru iela</t>
  </si>
  <si>
    <t>Bērzlapju iela</t>
  </si>
  <si>
    <t>Buku iela</t>
  </si>
  <si>
    <t>Bumbieru iela</t>
  </si>
  <si>
    <t>Dāliju iela</t>
  </si>
  <si>
    <t>Dzelzceļu iela</t>
  </si>
  <si>
    <t>Ēdelveisu iela</t>
  </si>
  <si>
    <t>Foreļu iela</t>
  </si>
  <si>
    <t>Gaigalu iela</t>
  </si>
  <si>
    <t>Gaileņu iela</t>
  </si>
  <si>
    <t>Gaiļu iela</t>
  </si>
  <si>
    <t>Gārņu iela</t>
  </si>
  <si>
    <t>Gulbīšu iela</t>
  </si>
  <si>
    <t>Gundegu iela</t>
  </si>
  <si>
    <t>Īrisu iela</t>
  </si>
  <si>
    <t>Jāņogu iela</t>
  </si>
  <si>
    <t>Lielā iela</t>
  </si>
  <si>
    <t>Liliju iela</t>
  </si>
  <si>
    <t>Mazā Zušu iela</t>
  </si>
  <si>
    <t>Persiku iela</t>
  </si>
  <si>
    <t>Rudmiešu iela</t>
  </si>
  <si>
    <t>Selgas iela</t>
  </si>
  <si>
    <t>Sēņu iela</t>
  </si>
  <si>
    <t>Traļu iela</t>
  </si>
  <si>
    <t>Tunču iela</t>
  </si>
  <si>
    <t>Veikala iela</t>
  </si>
  <si>
    <t>Vilnīšu iela</t>
  </si>
  <si>
    <t>Pludiņu iela</t>
  </si>
  <si>
    <t>Laivu iela (posmā no Jomas ielas līdz galam)</t>
  </si>
  <si>
    <t>virsma</t>
  </si>
  <si>
    <t>virsma, grants</t>
  </si>
  <si>
    <t>grunts</t>
  </si>
  <si>
    <t>Ziemas sezonā (16.oktobra līdz 15.aprīlim)</t>
  </si>
  <si>
    <t>Vasaras sezonā (16.aprīļa līdz 15.oktobrim)</t>
  </si>
  <si>
    <t>Vizbuļu iela</t>
  </si>
  <si>
    <t>Vītolu iela</t>
  </si>
  <si>
    <t>Zaļumu iela</t>
  </si>
  <si>
    <t>Zaļenieku iela</t>
  </si>
  <si>
    <t>Zīriņu iela (pašvaldības statuss)</t>
  </si>
  <si>
    <t>Ūpju iela (pašvaldības statuss)</t>
  </si>
  <si>
    <t>Teteru iela (pašvaldības statuss)</t>
  </si>
  <si>
    <t>Piekūnu iela (pašvaldības statuss)</t>
  </si>
  <si>
    <t>Pelikānu iela (pašvaldības statuss)</t>
  </si>
  <si>
    <t>Irbes iela (pašvaldības statuss)</t>
  </si>
  <si>
    <t>Dzilnu iela (pašvaldības statuss)</t>
  </si>
  <si>
    <t>Vilgu iela (pašvaldības statuss)</t>
  </si>
  <si>
    <t>Priednieku iela (pašvaldības statuss)</t>
  </si>
  <si>
    <t>Mākoņu iela (pašvaldības statuss)</t>
  </si>
  <si>
    <t>Laumu iela (pašvaldības statuss)</t>
  </si>
  <si>
    <t>Lapsiņu iela (pašvaldības statuss)</t>
  </si>
  <si>
    <t>Kalves iela (pašvaldības statuss)</t>
  </si>
  <si>
    <t>Vītolu iela (pašvaldības statuss)</t>
  </si>
  <si>
    <t>Prieduļu iela (pašvaldības statuss)</t>
  </si>
  <si>
    <t>Ogu iela (pašvaldības statuss)</t>
  </si>
  <si>
    <t>Mencu iela (pašvaldības statuss)</t>
  </si>
  <si>
    <t>Vizbuļu iela (pašvaldības statuss)</t>
  </si>
  <si>
    <t>Krastkalniņu iela (pašvaldības statuss)</t>
  </si>
  <si>
    <t>Avotu iela (pašvaldības statuss)</t>
  </si>
  <si>
    <t>Nameja iela (pašvaldības statuss)</t>
  </si>
  <si>
    <t>Sauleskalna iela (pašvaldības statuss)</t>
  </si>
  <si>
    <t>Varžu iela (pašvaldības statuss)</t>
  </si>
  <si>
    <t>Vējiņu iela (pašvaldības statuss)</t>
  </si>
  <si>
    <t>Virsaišu iela (pašvaldības statuss)</t>
  </si>
  <si>
    <t>Jūras iela (gals) (pašvaldības statuss)</t>
  </si>
  <si>
    <t>Līvu iela (pašvaldības statuss)</t>
  </si>
  <si>
    <t>Māras iela (pašvaldības statuss)</t>
  </si>
  <si>
    <t>Rotu iela (pašvaldības statuss)</t>
  </si>
  <si>
    <t>1</t>
  </si>
  <si>
    <t>Alīdas iela (pašvaldības statuss)</t>
  </si>
  <si>
    <t>Attekas iela (ar atzaru uz Pirmo ielu)</t>
  </si>
  <si>
    <t>Baldoņu ceļš</t>
  </si>
  <si>
    <t>Baltkrastu iela</t>
  </si>
  <si>
    <t xml:space="preserve">Bērzu iela </t>
  </si>
  <si>
    <t>Čiekuru iela</t>
  </si>
  <si>
    <t>Dadzīšu iela</t>
  </si>
  <si>
    <t xml:space="preserve">Dārza iela </t>
  </si>
  <si>
    <t>Depo iela</t>
  </si>
  <si>
    <t>Draudzības iela no Rīgas gatves līdz Podnieku ielai</t>
  </si>
  <si>
    <t>Druvas iela</t>
  </si>
  <si>
    <t xml:space="preserve">Dzirnavu iela </t>
  </si>
  <si>
    <t>Gaujas iela posmā no Rīgas gatves līdz Dadzīša ielai</t>
  </si>
  <si>
    <t>Gaujas ielas gala posms (grants segums)</t>
  </si>
  <si>
    <t>Gaujmalas iela</t>
  </si>
  <si>
    <t>Gredzenu iela</t>
  </si>
  <si>
    <t>Gulbju iela</t>
  </si>
  <si>
    <t xml:space="preserve">Gundegu iela </t>
  </si>
  <si>
    <t>Jaunceriņu iela</t>
  </si>
  <si>
    <t>Jaunkūlu iela</t>
  </si>
  <si>
    <t xml:space="preserve">Jaunstūrīšu iela </t>
  </si>
  <si>
    <t>Jēkaba iela (pašvaldības statuss)</t>
  </si>
  <si>
    <t>Katlapu iela</t>
  </si>
  <si>
    <t>Kalndores iela</t>
  </si>
  <si>
    <t xml:space="preserve">Ķiršu iela </t>
  </si>
  <si>
    <t>Krastupes iela</t>
  </si>
  <si>
    <t>Krāču iela</t>
  </si>
  <si>
    <t>Kroņu iela</t>
  </si>
  <si>
    <t>Lauku iela</t>
  </si>
  <si>
    <t xml:space="preserve">Liepavotu iela </t>
  </si>
  <si>
    <t>Mālnieku iela</t>
  </si>
  <si>
    <t xml:space="preserve">Nostūrīšu iela </t>
  </si>
  <si>
    <t>Nūrnieku iela</t>
  </si>
  <si>
    <t xml:space="preserve">Parka iela </t>
  </si>
  <si>
    <t>Pasta iela</t>
  </si>
  <si>
    <t>Pirmā iela</t>
  </si>
  <si>
    <t xml:space="preserve">Pļavu iela </t>
  </si>
  <si>
    <t xml:space="preserve">Plostnieku iela </t>
  </si>
  <si>
    <t>Rasiņu iela</t>
  </si>
  <si>
    <t xml:space="preserve">Saules iela </t>
  </si>
  <si>
    <t>Skolas iela</t>
  </si>
  <si>
    <t>Smilgas 1. līnija</t>
  </si>
  <si>
    <t>Smilgas 2. līnija</t>
  </si>
  <si>
    <t>Smilgas 3. līnija</t>
  </si>
  <si>
    <t>Smilgas 4. līnija</t>
  </si>
  <si>
    <t>Smilgas 5. līnija</t>
  </si>
  <si>
    <t>Smilgas 6. līnija</t>
  </si>
  <si>
    <t>Smilgas 1. šķērslīnija</t>
  </si>
  <si>
    <t>Smilgas 2. šķērslīnija</t>
  </si>
  <si>
    <t>Smilgas 3. šķērslīnija</t>
  </si>
  <si>
    <t xml:space="preserve">Stūrīšu iela </t>
  </si>
  <si>
    <t>Taču ceļš</t>
  </si>
  <si>
    <t>Teiku iela</t>
  </si>
  <si>
    <t>Vainagu iela</t>
  </si>
  <si>
    <t xml:space="preserve">Vārpu iela </t>
  </si>
  <si>
    <t>Vectiltiņu ceļš</t>
  </si>
  <si>
    <t>Vējavas iela</t>
  </si>
  <si>
    <t>Vējupes iela</t>
  </si>
  <si>
    <t>Zelmeņu iela</t>
  </si>
  <si>
    <t>Zelmas iela</t>
  </si>
  <si>
    <t>Ziedu iela</t>
  </si>
  <si>
    <t>Zīļu iela</t>
  </si>
  <si>
    <t>Veldres iela</t>
  </si>
  <si>
    <t>Veltas iela (pašvaldības statuss)</t>
  </si>
  <si>
    <t xml:space="preserve">Dores iela </t>
  </si>
  <si>
    <t xml:space="preserve">Dorītes iela </t>
  </si>
  <si>
    <t>Enkuru iela</t>
  </si>
  <si>
    <t>Jāņkalnu iela</t>
  </si>
  <si>
    <t>Lejasdores iela</t>
  </si>
  <si>
    <t>Irāju iela</t>
  </si>
  <si>
    <t>Mednieku iela</t>
  </si>
  <si>
    <t xml:space="preserve">Mežmalas iela </t>
  </si>
  <si>
    <t>Pērles iela</t>
  </si>
  <si>
    <t xml:space="preserve">Garciema ceļš </t>
  </si>
  <si>
    <t>Bukultu iela</t>
  </si>
  <si>
    <t xml:space="preserve">Āķu iela </t>
  </si>
  <si>
    <t>Baltā raga iela</t>
  </si>
  <si>
    <t>Baltezera iela</t>
  </si>
  <si>
    <t>Baznīcas iela</t>
  </si>
  <si>
    <t>Ezera iela</t>
  </si>
  <si>
    <t>Jaunspriešļu iela</t>
  </si>
  <si>
    <t xml:space="preserve">Kauguru iela </t>
  </si>
  <si>
    <t xml:space="preserve">Meža iela </t>
  </si>
  <si>
    <t xml:space="preserve">Mežrozīšu iela </t>
  </si>
  <si>
    <t>Piekrastes iela</t>
  </si>
  <si>
    <t>Ronīšu ceļš</t>
  </si>
  <si>
    <t>Birznieku iela</t>
  </si>
  <si>
    <t>Brīdagu ceļš</t>
  </si>
  <si>
    <t>Laimas iela</t>
  </si>
  <si>
    <t>Strautnieku ceļš</t>
  </si>
  <si>
    <t xml:space="preserve">Cibuļu iela </t>
  </si>
  <si>
    <t>Dūņezera iela</t>
  </si>
  <si>
    <t xml:space="preserve">Grunduļu iela </t>
  </si>
  <si>
    <t>Puskas ceļš</t>
  </si>
  <si>
    <t>Smilškalnu iela</t>
  </si>
  <si>
    <t>Vecvārnu ceļš</t>
  </si>
  <si>
    <t>Zaraines iela</t>
  </si>
  <si>
    <t>Briljantu iela</t>
  </si>
  <si>
    <t>Dālderu iela</t>
  </si>
  <si>
    <t>Dzīļu iela</t>
  </si>
  <si>
    <t>Kreiļu iela</t>
  </si>
  <si>
    <t>Laveru ceļš</t>
  </si>
  <si>
    <t>Ceļš uz mājām "Paliepas"</t>
  </si>
  <si>
    <t xml:space="preserve">Ceriņu iela </t>
  </si>
  <si>
    <t>Mēness iela</t>
  </si>
  <si>
    <t xml:space="preserve">Kastaņu iela + autobusa galapunkts </t>
  </si>
  <si>
    <t>Lazdas ceļi</t>
  </si>
  <si>
    <t>Ošlauku ceļš</t>
  </si>
  <si>
    <t>Ozolu ceļš</t>
  </si>
  <si>
    <t xml:space="preserve">Piparu ceļš </t>
  </si>
  <si>
    <t>Sienāžu iela</t>
  </si>
  <si>
    <t>Slēju ceļš</t>
  </si>
  <si>
    <t>Stempju ceļš (Āņi – Vecstempji)</t>
  </si>
  <si>
    <t xml:space="preserve">Vesterotes iela </t>
  </si>
  <si>
    <t>Boķu iela</t>
  </si>
  <si>
    <t xml:space="preserve">Austrumu iela </t>
  </si>
  <si>
    <t>Ārputnu iela</t>
  </si>
  <si>
    <t xml:space="preserve">Bērzu gatve </t>
  </si>
  <si>
    <t xml:space="preserve">Brūkleņu iela </t>
  </si>
  <si>
    <t xml:space="preserve">Dvīņu iela </t>
  </si>
  <si>
    <t xml:space="preserve">Dzērveņu iela </t>
  </si>
  <si>
    <t>Elīzes iela</t>
  </si>
  <si>
    <t>Intlapu ceļš</t>
  </si>
  <si>
    <t>Iļķenes ceļa posms no Mežaparka ceļa līdz Iļķenei (ieskaitot)</t>
  </si>
  <si>
    <t>Iļķenes ceļš posmā no Mežaparka ceļa līdz A1</t>
  </si>
  <si>
    <t xml:space="preserve">Jāņogu iela </t>
  </si>
  <si>
    <t>Kadagas ceļš (ieskaitot tiltu pār Gauju) posmā no Gaujas ielas līdz apdzīvotās vietas Kadagas beigām</t>
  </si>
  <si>
    <t xml:space="preserve">Kadagas ceļa posms no apdzīvotās vietas "Kadaga" beigām līdz Iļķenes ceļam </t>
  </si>
  <si>
    <t>Kāpas iela (no Kadagas ceļa līdz Cīruļu iela)</t>
  </si>
  <si>
    <t xml:space="preserve">Melleņu iela </t>
  </si>
  <si>
    <t>Mežaparka ceļš</t>
  </si>
  <si>
    <t xml:space="preserve">Putraimkalna ceļš </t>
  </si>
  <si>
    <t xml:space="preserve">Priežmalas iela </t>
  </si>
  <si>
    <t>Upmalas iela</t>
  </si>
  <si>
    <t>Upmalas 1. līnija</t>
  </si>
  <si>
    <t>Upmalas 2. līnija</t>
  </si>
  <si>
    <t>Upmalas 3. līnija</t>
  </si>
  <si>
    <t>Upmalas 4. līnija</t>
  </si>
  <si>
    <t>Upmalas 5. līnija</t>
  </si>
  <si>
    <t>Upmalas 6. līnija</t>
  </si>
  <si>
    <t>Upmalas 7. līnija</t>
  </si>
  <si>
    <t>Utupurva ceļš</t>
  </si>
  <si>
    <t>Vecštāles iela</t>
  </si>
  <si>
    <t>Vecštāles ceļš</t>
  </si>
  <si>
    <t xml:space="preserve">Virpnieku ceļš </t>
  </si>
  <si>
    <t>Andromēdas iela</t>
  </si>
  <si>
    <t>Bākšas ceļš</t>
  </si>
  <si>
    <t xml:space="preserve">Inču iela </t>
  </si>
  <si>
    <t>Indrānu iela</t>
  </si>
  <si>
    <t>Īvju iela</t>
  </si>
  <si>
    <t xml:space="preserve">Lielstapriņu iela </t>
  </si>
  <si>
    <t xml:space="preserve">Mazstapriņu iela </t>
  </si>
  <si>
    <t xml:space="preserve">Mežvairogu ceļš </t>
  </si>
  <si>
    <t>Sārteņu iela</t>
  </si>
  <si>
    <t>Vaivariņu iela</t>
  </si>
  <si>
    <t>Vārpiņu iela</t>
  </si>
  <si>
    <t xml:space="preserve">Vārpu ceļš </t>
  </si>
  <si>
    <t>Kopā</t>
  </si>
  <si>
    <t>Ādažu pagastā</t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</si>
  <si>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Alderu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</si>
  <si>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Ataru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</si>
  <si>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 xml:space="preserve">Baltezera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</si>
  <si>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Birznieku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</si>
  <si>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Divezeru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</si>
  <si>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Eimuru</t>
    </r>
    <r>
      <rPr>
        <i/>
        <sz val="10"/>
        <rFont val="Times New Roman"/>
        <family val="1"/>
        <charset val="186"/>
      </rPr>
      <t xml:space="preserve"> ciemā</t>
    </r>
  </si>
  <si>
    <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Garkalnes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</si>
  <si>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Iļķenes </t>
    </r>
    <r>
      <rPr>
        <i/>
        <sz val="10"/>
        <color rgb="FF000000"/>
        <rFont val="Times New Roman"/>
        <family val="1"/>
        <charset val="186"/>
      </rPr>
      <t>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</si>
  <si>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Kadagas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</si>
  <si>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>Stapriņu ciemā</t>
    </r>
  </si>
  <si>
    <t>Stacijas iela (posmā no Stacijas iela 1 līdz Rīgas ielai)</t>
  </si>
  <si>
    <t>bruģis</t>
  </si>
  <si>
    <t>Aizvēju iela (posmā no Torņu ielas līdz Priednieku ielai)</t>
  </si>
  <si>
    <t>Aizvēju iela (posmā no Priednieku ielas līdz galam)</t>
  </si>
  <si>
    <t>Brīvuļu iela</t>
  </si>
  <si>
    <t>Alderu iela posmā no Sūkņu stacijas 2 līdz Diānas ielai</t>
  </si>
  <si>
    <t>Veckūlu iela</t>
  </si>
  <si>
    <t>Gaujas aizsargdambja ceļš</t>
  </si>
  <si>
    <t>Ataru ceļš posmā no A1 līdz Bukultu ceļam</t>
  </si>
  <si>
    <t>Niedru ceļš</t>
  </si>
  <si>
    <t>Gaujas ielas atzars no Gaujas ielas līdz Smilgu ielai</t>
  </si>
  <si>
    <t>Gaujkrastu iela</t>
  </si>
  <si>
    <t>Kungu iela</t>
  </si>
  <si>
    <t>Liegu iela</t>
  </si>
  <si>
    <t>Muižas iela</t>
  </si>
  <si>
    <t xml:space="preserve">Podnieku iela </t>
  </si>
  <si>
    <t>Skolas iela A</t>
  </si>
  <si>
    <t>Tirgus laukums</t>
  </si>
  <si>
    <t>Vectiltiņu iela</t>
  </si>
  <si>
    <t>Vēja iela</t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</si>
  <si>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Āņu </t>
    </r>
    <r>
      <rPr>
        <i/>
        <sz val="10"/>
        <color rgb="FF000000"/>
        <rFont val="Times New Roman"/>
        <family val="1"/>
        <charset val="186"/>
      </rPr>
      <t>ciemā</t>
    </r>
  </si>
  <si>
    <t>Katleru iela</t>
  </si>
  <si>
    <t>Mežavēju iela</t>
  </si>
  <si>
    <t>Upeņu iela</t>
  </si>
  <si>
    <t>Piesaules iela</t>
  </si>
  <si>
    <t xml:space="preserve">Buru iela </t>
  </si>
  <si>
    <t>Dzirnezera iela</t>
  </si>
  <si>
    <t>Krastkalnu iela</t>
  </si>
  <si>
    <t>Ķiršu iela</t>
  </si>
  <si>
    <t>Liepas iela</t>
  </si>
  <si>
    <t>Mazā Rožu iela</t>
  </si>
  <si>
    <t>Mazā Ziedu iela</t>
  </si>
  <si>
    <t>Mežābeļu iela</t>
  </si>
  <si>
    <t xml:space="preserve">Niedrāju iela </t>
  </si>
  <si>
    <t>Pļavmalas iela</t>
  </si>
  <si>
    <t>Priedīšu iela</t>
  </si>
  <si>
    <t>Renesanses iela</t>
  </si>
  <si>
    <t>Spāru iela</t>
  </si>
  <si>
    <t>Svēteļu iela</t>
  </si>
  <si>
    <t>Uzkalnu iela</t>
  </si>
  <si>
    <t>Zilo ceriņu iela</t>
  </si>
  <si>
    <t>Alkšnu iela</t>
  </si>
  <si>
    <t>Mazā Zeltiņu iela</t>
  </si>
  <si>
    <t>Mazā Ziedlejas iela</t>
  </si>
  <si>
    <t>Ziedleju iela</t>
  </si>
  <si>
    <t>Mežgarciema iela</t>
  </si>
  <si>
    <t>Dzērvju iela</t>
  </si>
  <si>
    <t>Stērstu iela</t>
  </si>
  <si>
    <t>Vētrasputnu iela</t>
  </si>
  <si>
    <t xml:space="preserve">Dzirnupes iela </t>
  </si>
  <si>
    <t>Tūju iela</t>
  </si>
  <si>
    <t>Grāvju iela</t>
  </si>
  <si>
    <t>Nomales iela</t>
  </si>
  <si>
    <t>Līkā iela</t>
  </si>
  <si>
    <t>Riču iela</t>
  </si>
  <si>
    <t>Sauleskalnu iela</t>
  </si>
  <si>
    <t>Ludmilas Azarovas iela</t>
  </si>
  <si>
    <t>C007 - s.Daugavieši</t>
  </si>
  <si>
    <t>Garupes stacija - Vētras</t>
  </si>
  <si>
    <t>Muzeja iela</t>
  </si>
  <si>
    <t>Sintēzenes iela</t>
  </si>
  <si>
    <t>Mežgarciema ceļš</t>
  </si>
  <si>
    <t>Bukultu ceļš</t>
  </si>
  <si>
    <t xml:space="preserve">Uplejas iela </t>
  </si>
  <si>
    <t>Smilškalnu ceļš</t>
  </si>
  <si>
    <t>asfalts, grants</t>
  </si>
  <si>
    <t>asfalts, virsma</t>
  </si>
  <si>
    <t>asfalts,virsma</t>
  </si>
  <si>
    <t>asfalts,grants</t>
  </si>
  <si>
    <t>bruģis, grants</t>
  </si>
  <si>
    <t>bruģis, asfalts</t>
  </si>
  <si>
    <t>Carnikavas pagastā</t>
  </si>
  <si>
    <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Ādažu </t>
    </r>
    <r>
      <rPr>
        <i/>
        <sz val="10"/>
        <color theme="1"/>
        <rFont val="Times New Roman"/>
        <family val="1"/>
        <charset val="186"/>
      </rPr>
      <t>pilsētā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</si>
  <si>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Lilastes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</si>
  <si>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Gaujas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</si>
  <si>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Carnikavas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</si>
  <si>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Garupes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</si>
  <si>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Garciema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</si>
  <si>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Eimuru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</si>
  <si>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Kalngales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</si>
  <si>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Mežgarciema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</si>
  <si>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Siguļu</t>
    </r>
    <r>
      <rPr>
        <i/>
        <sz val="10"/>
        <color theme="1"/>
        <rFont val="Times New Roman"/>
        <family val="1"/>
        <charset val="186"/>
      </rPr>
      <t xml:space="preserve"> ciemā</t>
    </r>
  </si>
  <si>
    <t>grants, bruģis</t>
  </si>
  <si>
    <t>grants, asfalts</t>
  </si>
  <si>
    <t xml:space="preserve">grants </t>
  </si>
  <si>
    <t>asfalts, bruģis</t>
  </si>
  <si>
    <t>grants, asfalts, cits segums</t>
  </si>
  <si>
    <r>
      <t xml:space="preserve">grants, </t>
    </r>
    <r>
      <rPr>
        <sz val="10"/>
        <rFont val="Times New Roman"/>
        <family val="1"/>
        <charset val="186"/>
      </rPr>
      <t>cits segums</t>
    </r>
  </si>
  <si>
    <t>cits segums</t>
  </si>
  <si>
    <t>asfalts, grants, cits segums</t>
  </si>
  <si>
    <t>grants, cits segums</t>
  </si>
  <si>
    <t>asfalts, bruģis, grants</t>
  </si>
  <si>
    <t xml:space="preserve"> grants, asfalts</t>
  </si>
  <si>
    <t>virsma, cits segums</t>
  </si>
  <si>
    <t>asfalts, betons</t>
  </si>
  <si>
    <t xml:space="preserve">cits segums </t>
  </si>
  <si>
    <t>asfalts, cits segums</t>
  </si>
  <si>
    <t>bruģis, cits segums</t>
  </si>
  <si>
    <t>Laimdotas iela (pašvaldības statuss)</t>
  </si>
  <si>
    <t>Ceriņu iela ar pievedceļiem</t>
  </si>
  <si>
    <t>asfalts, virsma, grants</t>
  </si>
  <si>
    <t>asfalts, grants cits segums</t>
  </si>
  <si>
    <t>asfalts, virsma, cits segums</t>
  </si>
  <si>
    <t>Mežrožu iela ar pievedceļu</t>
  </si>
  <si>
    <t>Nēģu iela ar pievedceļu</t>
  </si>
  <si>
    <r>
      <t xml:space="preserve">virsma, </t>
    </r>
    <r>
      <rPr>
        <strike/>
        <sz val="10"/>
        <color theme="1"/>
        <rFont val="Times New Roman"/>
        <family val="1"/>
        <charset val="186"/>
      </rPr>
      <t>grants</t>
    </r>
  </si>
  <si>
    <t>Tulpju iela ar pievedceļu</t>
  </si>
  <si>
    <t>Ūdensrožu iela ar pievedceļu</t>
  </si>
  <si>
    <t>Zeltiņu iela</t>
  </si>
  <si>
    <t>Ziedu iela (posmā no Zvejnieka ielas līdz Pļavu ielai)  pievedceļš</t>
  </si>
  <si>
    <t>asfalts, cits seguma</t>
  </si>
  <si>
    <t>asfalts, grants, cits seguma</t>
  </si>
  <si>
    <t>grants cits segums</t>
  </si>
  <si>
    <t>cits segums. grants</t>
  </si>
  <si>
    <t>grants, grunts</t>
  </si>
  <si>
    <t>Paralēlais ceļš posmā no Circle K apļa līdz Inču ielai</t>
  </si>
  <si>
    <t xml:space="preserve">cits  segums </t>
  </si>
  <si>
    <t>cits  segums</t>
  </si>
  <si>
    <t xml:space="preserve"> asfalts</t>
  </si>
  <si>
    <t xml:space="preserve">asfalts </t>
  </si>
  <si>
    <t>cits  segums, grants</t>
  </si>
  <si>
    <t xml:space="preserve"> grants</t>
  </si>
  <si>
    <t>cits  seguma</t>
  </si>
  <si>
    <t>cits  seguma, grants</t>
  </si>
  <si>
    <t xml:space="preserve"> cits segums</t>
  </si>
  <si>
    <t xml:space="preserve"> bruģis, cits segums</t>
  </si>
  <si>
    <t>cits segums, grants</t>
  </si>
  <si>
    <t xml:space="preserve"> cits segums, grants</t>
  </si>
  <si>
    <r>
      <rPr>
        <strike/>
        <sz val="10"/>
        <color theme="1"/>
        <rFont val="Times New Roman"/>
        <family val="1"/>
        <charset val="186"/>
      </rPr>
      <t>a</t>
    </r>
    <r>
      <rPr>
        <sz val="10"/>
        <color theme="1"/>
        <rFont val="Times New Roman"/>
        <family val="1"/>
        <charset val="186"/>
      </rPr>
      <t>sfalts</t>
    </r>
  </si>
  <si>
    <t xml:space="preserve"> grants asfalts</t>
  </si>
  <si>
    <t>cits seguma</t>
  </si>
  <si>
    <t xml:space="preserve"> grants </t>
  </si>
  <si>
    <t xml:space="preserve">asfalts, grants </t>
  </si>
  <si>
    <t xml:space="preserve"> </t>
  </si>
  <si>
    <t>Valteru iela</t>
  </si>
  <si>
    <t>Vecupītes iela</t>
  </si>
  <si>
    <t>grants, virsma</t>
  </si>
  <si>
    <r>
      <rPr>
        <i/>
        <sz val="10"/>
        <color theme="1"/>
        <rFont val="Times New Roman"/>
        <family val="1"/>
        <charset val="186"/>
      </rP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Laveru </t>
    </r>
    <r>
      <rPr>
        <i/>
        <sz val="10"/>
        <color theme="1"/>
        <rFont val="Times New Roman"/>
        <family val="1"/>
        <charset val="186"/>
      </rPr>
      <t>ciemā</t>
    </r>
  </si>
  <si>
    <t>Lazurītu iela</t>
  </si>
  <si>
    <t>Kvarcu iela</t>
  </si>
  <si>
    <t>Topāzu iela</t>
  </si>
  <si>
    <t>Cirkonu iela</t>
  </si>
  <si>
    <t>Safīru iela</t>
  </si>
  <si>
    <t>Nefrītu iela</t>
  </si>
  <si>
    <t>Oniksu iela</t>
  </si>
  <si>
    <t>Jašmu iela</t>
  </si>
  <si>
    <t>Rubīnu  iela</t>
  </si>
  <si>
    <t>Granīta iela</t>
  </si>
  <si>
    <t>Dimantu iela</t>
  </si>
  <si>
    <t>Pērļu iela</t>
  </si>
  <si>
    <t>Kristālu iela</t>
  </si>
  <si>
    <t>Smaragdu iela</t>
  </si>
  <si>
    <t>Ahātu iela</t>
  </si>
  <si>
    <t>Ametistu iela</t>
  </si>
  <si>
    <t>Pirītu iela</t>
  </si>
  <si>
    <t>Opāla iela</t>
  </si>
  <si>
    <t>Carnikavas pagasta autoceļu un to posmu saraksts ar noteiktām uzturēšana klasēm ziemas un vasaras sezonā no 2025.gada 16.oktobra līdz 2026. gada 15.oktobrim</t>
  </si>
  <si>
    <t>bruģis, virsma, grants</t>
  </si>
  <si>
    <t>Tirkīzu iela</t>
  </si>
  <si>
    <t>Ādažu pagasta  pašvaldības autoceļu un to posmu saraksts ar noteiktām uzturēšana klasēm ziemas un vasaras sezonā no 2025.gada 15.oktobra līdz 2026. gada 15.oktobrim</t>
  </si>
  <si>
    <t>grants cits, segums</t>
  </si>
  <si>
    <t xml:space="preserve">Draudzības iela (no Podnieku līdz gājēju tiltiņam)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</si>
</sst>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26]0.00"/>
    <numFmt numFmtId="165" formatCode="[$-426]General"/>
    <numFmt numFmtId="166" formatCode="[$Ls-426]&quot; &quot;#,##0.00;[Red][$Ls-426]&quot; -&quot;#,##0.00"/>
    <numFmt numFmtId="167" formatCode="0.0"/>
    <numFmt numFmtId="168" formatCode="[$-426]0.000"/>
    <numFmt numFmtId="169" formatCode="0.000"/>
  </numFmts>
  <fonts count="25">
    <font>
      <sz val="11"/>
      <color theme="1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Arial1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Arial"/>
      <family val="2"/>
      <charset val="186"/>
    </font>
    <font>
      <sz val="10"/>
      <color rgb="FF0070C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strike/>
      <sz val="10"/>
      <color theme="1"/>
      <name val="Times New Roman"/>
      <family val="1"/>
      <charset val="186"/>
    </font>
    <font>
      <sz val="10"/>
      <color rgb="FFC0000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EEECE1"/>
      </patternFill>
    </fill>
    <fill>
      <patternFill patternType="solid">
        <fgColor theme="0"/>
        <bgColor rgb="FFFF99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</cellStyleXfs>
  <cellXfs count="235">
    <xf numFmtId="0" fontId="0" fillId="0" borderId="0" xfId="0"/>
    <xf numFmtId="165" fontId="5" fillId="0" borderId="0" xfId="1" applyFont="1"/>
    <xf numFmtId="165" fontId="6" fillId="0" borderId="0" xfId="1" applyFont="1"/>
    <xf numFmtId="165" fontId="7" fillId="0" borderId="0" xfId="1" applyFont="1" applyAlignment="1">
      <alignment vertical="center" wrapText="1"/>
    </xf>
    <xf numFmtId="165" fontId="2" fillId="0" borderId="0" xfId="1"/>
    <xf numFmtId="165" fontId="2" fillId="0" borderId="0" xfId="1" applyAlignment="1">
      <alignment horizontal="center"/>
    </xf>
    <xf numFmtId="165" fontId="5" fillId="4" borderId="7" xfId="1" applyFont="1" applyFill="1" applyBorder="1" applyAlignment="1">
      <alignment horizontal="left" vertical="center" wrapText="1"/>
    </xf>
    <xf numFmtId="165" fontId="5" fillId="6" borderId="7" xfId="1" applyFont="1" applyFill="1" applyBorder="1" applyAlignment="1">
      <alignment horizontal="left" vertical="center" wrapText="1"/>
    </xf>
    <xf numFmtId="165" fontId="5" fillId="6" borderId="9" xfId="1" applyFont="1" applyFill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 vertical="center" wrapText="1"/>
    </xf>
    <xf numFmtId="165" fontId="5" fillId="5" borderId="1" xfId="1" applyFont="1" applyFill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 vertical="center"/>
    </xf>
    <xf numFmtId="168" fontId="5" fillId="6" borderId="7" xfId="1" applyNumberFormat="1" applyFont="1" applyFill="1" applyBorder="1" applyAlignment="1">
      <alignment horizontal="center" vertical="center"/>
    </xf>
    <xf numFmtId="168" fontId="5" fillId="6" borderId="7" xfId="1" applyNumberFormat="1" applyFont="1" applyFill="1" applyBorder="1" applyAlignment="1">
      <alignment horizontal="center" vertical="center" wrapText="1"/>
    </xf>
    <xf numFmtId="165" fontId="10" fillId="0" borderId="0" xfId="0" applyNumberFormat="1" applyFont="1"/>
    <xf numFmtId="165" fontId="5" fillId="8" borderId="1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165" fontId="6" fillId="0" borderId="22" xfId="1" applyFont="1" applyBorder="1"/>
    <xf numFmtId="0" fontId="7" fillId="6" borderId="23" xfId="0" applyFont="1" applyFill="1" applyBorder="1" applyAlignment="1">
      <alignment horizontal="right" vertical="center" wrapText="1"/>
    </xf>
    <xf numFmtId="0" fontId="18" fillId="8" borderId="1" xfId="0" applyFont="1" applyFill="1" applyBorder="1" applyAlignment="1">
      <alignment vertical="center"/>
    </xf>
    <xf numFmtId="0" fontId="21" fillId="8" borderId="1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left" vertical="center"/>
    </xf>
    <xf numFmtId="168" fontId="16" fillId="6" borderId="21" xfId="1" applyNumberFormat="1" applyFont="1" applyFill="1" applyBorder="1" applyAlignment="1">
      <alignment horizontal="center"/>
    </xf>
    <xf numFmtId="0" fontId="7" fillId="6" borderId="21" xfId="1" applyNumberFormat="1" applyFont="1" applyFill="1" applyBorder="1" applyAlignment="1">
      <alignment horizontal="center"/>
    </xf>
    <xf numFmtId="165" fontId="6" fillId="0" borderId="20" xfId="1" applyFont="1" applyBorder="1"/>
    <xf numFmtId="0" fontId="16" fillId="0" borderId="30" xfId="0" applyFont="1" applyBorder="1" applyAlignment="1">
      <alignment horizontal="right" vertical="center" wrapText="1"/>
    </xf>
    <xf numFmtId="0" fontId="16" fillId="0" borderId="21" xfId="0" applyFont="1" applyBorder="1" applyAlignment="1">
      <alignment horizontal="right" vertical="center" wrapText="1"/>
    </xf>
    <xf numFmtId="0" fontId="16" fillId="0" borderId="31" xfId="0" applyFont="1" applyBorder="1" applyAlignment="1">
      <alignment horizontal="right" vertical="center" wrapText="1"/>
    </xf>
    <xf numFmtId="0" fontId="7" fillId="6" borderId="21" xfId="0" applyFont="1" applyFill="1" applyBorder="1" applyAlignment="1">
      <alignment horizontal="right" vertical="center" wrapText="1"/>
    </xf>
    <xf numFmtId="165" fontId="7" fillId="0" borderId="40" xfId="1" applyFont="1" applyBorder="1"/>
    <xf numFmtId="0" fontId="16" fillId="0" borderId="3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165" fontId="6" fillId="6" borderId="25" xfId="1" applyFont="1" applyFill="1" applyBorder="1"/>
    <xf numFmtId="167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164" fontId="16" fillId="6" borderId="21" xfId="1" applyNumberFormat="1" applyFont="1" applyFill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 wrapText="1"/>
    </xf>
    <xf numFmtId="1" fontId="6" fillId="0" borderId="0" xfId="1" applyNumberFormat="1" applyFont="1"/>
    <xf numFmtId="1" fontId="14" fillId="8" borderId="20" xfId="0" applyNumberFormat="1" applyFont="1" applyFill="1" applyBorder="1" applyAlignment="1">
      <alignment vertical="center" wrapText="1"/>
    </xf>
    <xf numFmtId="1" fontId="5" fillId="8" borderId="4" xfId="1" applyNumberFormat="1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 wrapText="1"/>
    </xf>
    <xf numFmtId="1" fontId="6" fillId="0" borderId="26" xfId="1" applyNumberFormat="1" applyFont="1" applyBorder="1"/>
    <xf numFmtId="1" fontId="6" fillId="0" borderId="20" xfId="1" applyNumberFormat="1" applyFont="1" applyBorder="1"/>
    <xf numFmtId="1" fontId="6" fillId="0" borderId="22" xfId="1" applyNumberFormat="1" applyFont="1" applyBorder="1"/>
    <xf numFmtId="1" fontId="0" fillId="0" borderId="0" xfId="0" applyNumberFormat="1"/>
    <xf numFmtId="165" fontId="7" fillId="6" borderId="25" xfId="1" applyFont="1" applyFill="1" applyBorder="1" applyAlignment="1">
      <alignment horizontal="center"/>
    </xf>
    <xf numFmtId="1" fontId="9" fillId="0" borderId="45" xfId="0" applyNumberFormat="1" applyFont="1" applyBorder="1" applyAlignment="1">
      <alignment horizontal="center" vertical="center" wrapText="1"/>
    </xf>
    <xf numFmtId="165" fontId="8" fillId="6" borderId="2" xfId="1" applyFont="1" applyFill="1" applyBorder="1" applyAlignment="1">
      <alignment horizontal="center"/>
    </xf>
    <xf numFmtId="169" fontId="7" fillId="6" borderId="21" xfId="1" applyNumberFormat="1" applyFont="1" applyFill="1" applyBorder="1" applyAlignment="1">
      <alignment horizontal="center"/>
    </xf>
    <xf numFmtId="168" fontId="7" fillId="6" borderId="21" xfId="1" applyNumberFormat="1" applyFont="1" applyFill="1" applyBorder="1" applyAlignment="1">
      <alignment horizontal="center"/>
    </xf>
    <xf numFmtId="165" fontId="5" fillId="4" borderId="8" xfId="1" applyFont="1" applyFill="1" applyBorder="1" applyAlignment="1">
      <alignment horizontal="left" vertical="center" wrapText="1"/>
    </xf>
    <xf numFmtId="165" fontId="1" fillId="4" borderId="8" xfId="1" applyFont="1" applyFill="1" applyBorder="1" applyAlignment="1">
      <alignment horizontal="left" vertical="center" wrapText="1"/>
    </xf>
    <xf numFmtId="165" fontId="1" fillId="6" borderId="1" xfId="1" applyFont="1" applyFill="1" applyBorder="1" applyAlignment="1">
      <alignment horizontal="center" vertical="center"/>
    </xf>
    <xf numFmtId="165" fontId="1" fillId="4" borderId="7" xfId="1" applyFont="1" applyFill="1" applyBorder="1" applyAlignment="1">
      <alignment horizontal="left" vertical="center" wrapText="1"/>
    </xf>
    <xf numFmtId="165" fontId="1" fillId="6" borderId="7" xfId="1" applyFont="1" applyFill="1" applyBorder="1" applyAlignment="1">
      <alignment horizontal="left" vertical="center" wrapText="1"/>
    </xf>
    <xf numFmtId="165" fontId="1" fillId="6" borderId="1" xfId="1" applyFont="1" applyFill="1" applyBorder="1" applyAlignment="1">
      <alignment horizontal="center" vertical="center" wrapText="1"/>
    </xf>
    <xf numFmtId="165" fontId="5" fillId="6" borderId="8" xfId="1" applyFont="1" applyFill="1" applyBorder="1" applyAlignment="1">
      <alignment horizontal="left" vertical="center" wrapText="1"/>
    </xf>
    <xf numFmtId="49" fontId="1" fillId="6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left" vertical="center" wrapText="1"/>
    </xf>
    <xf numFmtId="165" fontId="9" fillId="4" borderId="7" xfId="1" applyFont="1" applyFill="1" applyBorder="1" applyAlignment="1">
      <alignment horizontal="left" vertical="center" wrapText="1"/>
    </xf>
    <xf numFmtId="165" fontId="11" fillId="6" borderId="1" xfId="1" applyFont="1" applyFill="1" applyBorder="1" applyAlignment="1">
      <alignment horizontal="center" vertical="center" wrapText="1"/>
    </xf>
    <xf numFmtId="164" fontId="16" fillId="11" borderId="21" xfId="1" applyNumberFormat="1" applyFont="1" applyFill="1" applyBorder="1" applyAlignment="1">
      <alignment horizontal="center"/>
    </xf>
    <xf numFmtId="0" fontId="7" fillId="11" borderId="21" xfId="1" applyNumberFormat="1" applyFont="1" applyFill="1" applyBorder="1" applyAlignment="1">
      <alignment horizontal="center"/>
    </xf>
    <xf numFmtId="165" fontId="1" fillId="6" borderId="35" xfId="1" applyFont="1" applyFill="1" applyBorder="1" applyAlignment="1">
      <alignment horizontal="center" vertical="center"/>
    </xf>
    <xf numFmtId="165" fontId="1" fillId="11" borderId="12" xfId="1" applyFont="1" applyFill="1" applyBorder="1" applyAlignment="1">
      <alignment horizontal="center" vertical="center"/>
    </xf>
    <xf numFmtId="165" fontId="1" fillId="5" borderId="35" xfId="1" applyFont="1" applyFill="1" applyBorder="1" applyAlignment="1">
      <alignment horizontal="center" vertical="center"/>
    </xf>
    <xf numFmtId="165" fontId="5" fillId="9" borderId="35" xfId="1" applyFont="1" applyFill="1" applyBorder="1" applyAlignment="1">
      <alignment horizontal="center" vertical="center"/>
    </xf>
    <xf numFmtId="165" fontId="5" fillId="6" borderId="35" xfId="1" applyFont="1" applyFill="1" applyBorder="1" applyAlignment="1">
      <alignment horizontal="center" vertical="center"/>
    </xf>
    <xf numFmtId="165" fontId="5" fillId="12" borderId="12" xfId="1" applyFont="1" applyFill="1" applyBorder="1" applyAlignment="1">
      <alignment horizontal="center" vertical="center" wrapText="1"/>
    </xf>
    <xf numFmtId="165" fontId="5" fillId="11" borderId="12" xfId="1" applyFont="1" applyFill="1" applyBorder="1" applyAlignment="1">
      <alignment horizontal="center" vertical="center" wrapText="1"/>
    </xf>
    <xf numFmtId="165" fontId="1" fillId="11" borderId="12" xfId="1" applyFont="1" applyFill="1" applyBorder="1" applyAlignment="1">
      <alignment horizontal="center" vertical="center" wrapText="1"/>
    </xf>
    <xf numFmtId="165" fontId="5" fillId="11" borderId="12" xfId="1" applyFont="1" applyFill="1" applyBorder="1" applyAlignment="1">
      <alignment horizontal="center" vertical="center"/>
    </xf>
    <xf numFmtId="165" fontId="5" fillId="5" borderId="35" xfId="1" applyFont="1" applyFill="1" applyBorder="1" applyAlignment="1">
      <alignment horizontal="center" vertical="center"/>
    </xf>
    <xf numFmtId="165" fontId="17" fillId="9" borderId="35" xfId="1" applyFont="1" applyFill="1" applyBorder="1" applyAlignment="1">
      <alignment horizontal="center" vertical="center"/>
    </xf>
    <xf numFmtId="1" fontId="5" fillId="5" borderId="35" xfId="1" applyNumberFormat="1" applyFont="1" applyFill="1" applyBorder="1" applyAlignment="1">
      <alignment horizontal="center" vertical="center"/>
    </xf>
    <xf numFmtId="1" fontId="5" fillId="6" borderId="35" xfId="1" applyNumberFormat="1" applyFont="1" applyFill="1" applyBorder="1" applyAlignment="1">
      <alignment horizontal="center" vertical="center"/>
    </xf>
    <xf numFmtId="165" fontId="11" fillId="11" borderId="12" xfId="1" applyFont="1" applyFill="1" applyBorder="1" applyAlignment="1">
      <alignment horizontal="center" vertical="center" wrapText="1"/>
    </xf>
    <xf numFmtId="165" fontId="2" fillId="0" borderId="55" xfId="1" applyBorder="1"/>
    <xf numFmtId="165" fontId="2" fillId="0" borderId="56" xfId="1" applyBorder="1"/>
    <xf numFmtId="0" fontId="0" fillId="0" borderId="0" xfId="0" applyAlignment="1">
      <alignment vertical="center"/>
    </xf>
    <xf numFmtId="165" fontId="5" fillId="0" borderId="0" xfId="1" applyFont="1" applyAlignment="1">
      <alignment vertical="center"/>
    </xf>
    <xf numFmtId="168" fontId="1" fillId="6" borderId="7" xfId="1" applyNumberFormat="1" applyFont="1" applyFill="1" applyBorder="1" applyAlignment="1">
      <alignment horizontal="center" vertical="center"/>
    </xf>
    <xf numFmtId="168" fontId="1" fillId="6" borderId="10" xfId="1" applyNumberFormat="1" applyFont="1" applyFill="1" applyBorder="1" applyAlignment="1">
      <alignment horizontal="center" vertical="center"/>
    </xf>
    <xf numFmtId="165" fontId="5" fillId="5" borderId="9" xfId="1" applyFont="1" applyFill="1" applyBorder="1" applyAlignment="1">
      <alignment horizontal="center" vertical="center" wrapText="1"/>
    </xf>
    <xf numFmtId="169" fontId="5" fillId="6" borderId="1" xfId="0" applyNumberFormat="1" applyFont="1" applyFill="1" applyBorder="1" applyAlignment="1">
      <alignment horizontal="center" vertical="center" wrapText="1"/>
    </xf>
    <xf numFmtId="49" fontId="1" fillId="6" borderId="14" xfId="0" applyNumberFormat="1" applyFont="1" applyFill="1" applyBorder="1" applyAlignment="1">
      <alignment horizontal="center" vertical="center" wrapText="1"/>
    </xf>
    <xf numFmtId="169" fontId="5" fillId="6" borderId="7" xfId="1" applyNumberFormat="1" applyFont="1" applyFill="1" applyBorder="1" applyAlignment="1">
      <alignment horizontal="center" vertical="center" wrapText="1"/>
    </xf>
    <xf numFmtId="169" fontId="1" fillId="6" borderId="1" xfId="0" applyNumberFormat="1" applyFont="1" applyFill="1" applyBorder="1" applyAlignment="1">
      <alignment horizontal="center" vertical="center" wrapText="1"/>
    </xf>
    <xf numFmtId="168" fontId="5" fillId="6" borderId="10" xfId="1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 wrapText="1"/>
    </xf>
    <xf numFmtId="49" fontId="5" fillId="6" borderId="14" xfId="0" applyNumberFormat="1" applyFont="1" applyFill="1" applyBorder="1" applyAlignment="1">
      <alignment horizontal="center" vertical="center" wrapText="1"/>
    </xf>
    <xf numFmtId="165" fontId="2" fillId="6" borderId="0" xfId="1" applyFill="1" applyAlignment="1">
      <alignment horizontal="center"/>
    </xf>
    <xf numFmtId="165" fontId="2" fillId="6" borderId="0" xfId="1" applyFill="1"/>
    <xf numFmtId="168" fontId="16" fillId="6" borderId="47" xfId="1" applyNumberFormat="1" applyFont="1" applyFill="1" applyBorder="1" applyAlignment="1">
      <alignment horizontal="center"/>
    </xf>
    <xf numFmtId="168" fontId="16" fillId="6" borderId="14" xfId="1" applyNumberFormat="1" applyFont="1" applyFill="1" applyBorder="1" applyAlignment="1">
      <alignment horizontal="center"/>
    </xf>
    <xf numFmtId="168" fontId="16" fillId="6" borderId="48" xfId="1" applyNumberFormat="1" applyFont="1" applyFill="1" applyBorder="1" applyAlignment="1">
      <alignment horizontal="center"/>
    </xf>
    <xf numFmtId="0" fontId="7" fillId="6" borderId="24" xfId="1" applyNumberFormat="1" applyFont="1" applyFill="1" applyBorder="1" applyAlignment="1">
      <alignment horizontal="center"/>
    </xf>
    <xf numFmtId="0" fontId="0" fillId="6" borderId="0" xfId="0" applyFill="1"/>
    <xf numFmtId="165" fontId="10" fillId="6" borderId="0" xfId="0" applyNumberFormat="1" applyFont="1" applyFill="1"/>
    <xf numFmtId="165" fontId="5" fillId="9" borderId="57" xfId="1" applyFont="1" applyFill="1" applyBorder="1" applyAlignment="1">
      <alignment horizontal="center" vertical="center"/>
    </xf>
    <xf numFmtId="165" fontId="1" fillId="6" borderId="6" xfId="1" applyFont="1" applyFill="1" applyBorder="1" applyAlignment="1">
      <alignment horizontal="center" vertical="center" wrapText="1"/>
    </xf>
    <xf numFmtId="168" fontId="5" fillId="6" borderId="8" xfId="1" applyNumberFormat="1" applyFont="1" applyFill="1" applyBorder="1" applyAlignment="1">
      <alignment horizontal="center" vertical="center" wrapText="1"/>
    </xf>
    <xf numFmtId="165" fontId="5" fillId="6" borderId="11" xfId="1" applyFont="1" applyFill="1" applyBorder="1" applyAlignment="1">
      <alignment horizontal="center" vertical="center" wrapText="1"/>
    </xf>
    <xf numFmtId="165" fontId="5" fillId="6" borderId="6" xfId="1" applyFont="1" applyFill="1" applyBorder="1" applyAlignment="1">
      <alignment horizontal="center" vertical="center" wrapText="1"/>
    </xf>
    <xf numFmtId="168" fontId="5" fillId="6" borderId="58" xfId="1" applyNumberFormat="1" applyFont="1" applyFill="1" applyBorder="1" applyAlignment="1">
      <alignment horizontal="center" vertical="center" wrapText="1"/>
    </xf>
    <xf numFmtId="165" fontId="5" fillId="6" borderId="59" xfId="1" applyFont="1" applyFill="1" applyBorder="1" applyAlignment="1">
      <alignment horizontal="center" vertical="center" wrapText="1"/>
    </xf>
    <xf numFmtId="165" fontId="5" fillId="6" borderId="60" xfId="1" applyFont="1" applyFill="1" applyBorder="1" applyAlignment="1">
      <alignment horizontal="center" vertical="center" wrapText="1"/>
    </xf>
    <xf numFmtId="165" fontId="5" fillId="6" borderId="6" xfId="1" applyFont="1" applyFill="1" applyBorder="1" applyAlignment="1">
      <alignment horizontal="center" vertical="center"/>
    </xf>
    <xf numFmtId="165" fontId="5" fillId="6" borderId="60" xfId="1" applyFont="1" applyFill="1" applyBorder="1" applyAlignment="1">
      <alignment horizontal="center" vertical="center"/>
    </xf>
    <xf numFmtId="165" fontId="5" fillId="6" borderId="12" xfId="1" applyFont="1" applyFill="1" applyBorder="1" applyAlignment="1">
      <alignment horizontal="center" vertical="center"/>
    </xf>
    <xf numFmtId="169" fontId="0" fillId="0" borderId="0" xfId="0" applyNumberFormat="1"/>
    <xf numFmtId="169" fontId="5" fillId="6" borderId="1" xfId="0" applyNumberFormat="1" applyFont="1" applyFill="1" applyBorder="1" applyAlignment="1">
      <alignment horizontal="center" vertical="center"/>
    </xf>
    <xf numFmtId="169" fontId="9" fillId="6" borderId="1" xfId="0" applyNumberFormat="1" applyFont="1" applyFill="1" applyBorder="1" applyAlignment="1">
      <alignment horizontal="center" vertical="center"/>
    </xf>
    <xf numFmtId="169" fontId="9" fillId="6" borderId="1" xfId="0" applyNumberFormat="1" applyFont="1" applyFill="1" applyBorder="1" applyAlignment="1">
      <alignment horizontal="center" vertical="center" wrapText="1"/>
    </xf>
    <xf numFmtId="169" fontId="1" fillId="6" borderId="1" xfId="0" applyNumberFormat="1" applyFont="1" applyFill="1" applyBorder="1" applyAlignment="1">
      <alignment horizontal="center" vertical="center"/>
    </xf>
    <xf numFmtId="169" fontId="5" fillId="8" borderId="1" xfId="1" applyNumberFormat="1" applyFont="1" applyFill="1" applyBorder="1" applyAlignment="1">
      <alignment horizontal="center" vertical="center"/>
    </xf>
    <xf numFmtId="169" fontId="21" fillId="8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169" fontId="1" fillId="6" borderId="6" xfId="0" applyNumberFormat="1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vertical="center"/>
    </xf>
    <xf numFmtId="165" fontId="9" fillId="6" borderId="7" xfId="1" applyFont="1" applyFill="1" applyBorder="1" applyAlignment="1">
      <alignment horizontal="left" vertical="center" wrapText="1"/>
    </xf>
    <xf numFmtId="165" fontId="1" fillId="6" borderId="8" xfId="1" applyFont="1" applyFill="1" applyBorder="1" applyAlignment="1">
      <alignment horizontal="left" vertical="center" wrapText="1"/>
    </xf>
    <xf numFmtId="165" fontId="1" fillId="10" borderId="7" xfId="1" applyFont="1" applyFill="1" applyBorder="1" applyAlignment="1">
      <alignment horizontal="left" vertical="center" wrapText="1"/>
    </xf>
    <xf numFmtId="165" fontId="1" fillId="4" borderId="7" xfId="1" applyFont="1" applyFill="1" applyBorder="1" applyAlignment="1">
      <alignment horizontal="left" vertical="center"/>
    </xf>
    <xf numFmtId="168" fontId="1" fillId="6" borderId="8" xfId="1" applyNumberFormat="1" applyFont="1" applyFill="1" applyBorder="1" applyAlignment="1">
      <alignment horizontal="center" vertical="center"/>
    </xf>
    <xf numFmtId="168" fontId="1" fillId="5" borderId="7" xfId="1" applyNumberFormat="1" applyFont="1" applyFill="1" applyBorder="1" applyAlignment="1">
      <alignment horizontal="center" vertical="center" wrapText="1"/>
    </xf>
    <xf numFmtId="165" fontId="1" fillId="5" borderId="7" xfId="1" applyFont="1" applyFill="1" applyBorder="1" applyAlignment="1">
      <alignment horizontal="left" vertical="center" wrapText="1"/>
    </xf>
    <xf numFmtId="168" fontId="1" fillId="6" borderId="7" xfId="1" applyNumberFormat="1" applyFont="1" applyFill="1" applyBorder="1" applyAlignment="1">
      <alignment horizontal="center" vertical="center" wrapText="1"/>
    </xf>
    <xf numFmtId="168" fontId="1" fillId="5" borderId="7" xfId="1" applyNumberFormat="1" applyFont="1" applyFill="1" applyBorder="1" applyAlignment="1">
      <alignment horizontal="center" vertical="center"/>
    </xf>
    <xf numFmtId="165" fontId="5" fillId="11" borderId="28" xfId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165" fontId="5" fillId="11" borderId="50" xfId="1" applyFont="1" applyFill="1" applyBorder="1" applyAlignment="1">
      <alignment horizontal="center" vertical="center"/>
    </xf>
    <xf numFmtId="165" fontId="5" fillId="6" borderId="12" xfId="1" applyFont="1" applyFill="1" applyBorder="1" applyAlignment="1">
      <alignment horizontal="center" vertical="center" wrapText="1"/>
    </xf>
    <xf numFmtId="165" fontId="5" fillId="11" borderId="28" xfId="1" applyFont="1" applyFill="1" applyBorder="1" applyAlignment="1">
      <alignment horizontal="center" vertical="center" wrapText="1"/>
    </xf>
    <xf numFmtId="165" fontId="5" fillId="8" borderId="12" xfId="1" applyFont="1" applyFill="1" applyBorder="1" applyAlignment="1">
      <alignment horizontal="center" vertical="center" wrapText="1"/>
    </xf>
    <xf numFmtId="165" fontId="5" fillId="8" borderId="28" xfId="1" applyFont="1" applyFill="1" applyBorder="1" applyAlignment="1">
      <alignment horizontal="center" vertical="center" wrapText="1"/>
    </xf>
    <xf numFmtId="1" fontId="5" fillId="8" borderId="16" xfId="1" applyNumberFormat="1" applyFont="1" applyFill="1" applyBorder="1" applyAlignment="1">
      <alignment horizontal="left" vertical="center"/>
    </xf>
    <xf numFmtId="165" fontId="5" fillId="8" borderId="12" xfId="1" applyFont="1" applyFill="1" applyBorder="1" applyAlignment="1">
      <alignment horizontal="center" vertical="center"/>
    </xf>
    <xf numFmtId="165" fontId="5" fillId="8" borderId="28" xfId="1" applyFont="1" applyFill="1" applyBorder="1" applyAlignment="1">
      <alignment horizontal="center" vertical="center"/>
    </xf>
    <xf numFmtId="165" fontId="5" fillId="6" borderId="46" xfId="1" applyFont="1" applyFill="1" applyBorder="1" applyAlignment="1">
      <alignment horizontal="center" vertical="center"/>
    </xf>
    <xf numFmtId="165" fontId="5" fillId="11" borderId="51" xfId="1" applyFont="1" applyFill="1" applyBorder="1" applyAlignment="1">
      <alignment horizontal="center" vertical="center"/>
    </xf>
    <xf numFmtId="165" fontId="5" fillId="3" borderId="0" xfId="1" applyFont="1" applyFill="1" applyAlignment="1">
      <alignment horizontal="center" vertical="center"/>
    </xf>
    <xf numFmtId="165" fontId="1" fillId="5" borderId="9" xfId="1" applyFont="1" applyFill="1" applyBorder="1" applyAlignment="1">
      <alignment horizontal="center" vertical="center" wrapText="1"/>
    </xf>
    <xf numFmtId="169" fontId="16" fillId="6" borderId="21" xfId="1" applyNumberFormat="1" applyFont="1" applyFill="1" applyBorder="1" applyAlignment="1">
      <alignment horizontal="center"/>
    </xf>
    <xf numFmtId="165" fontId="24" fillId="6" borderId="35" xfId="1" applyFont="1" applyFill="1" applyBorder="1" applyAlignment="1">
      <alignment horizontal="center" vertical="center"/>
    </xf>
    <xf numFmtId="165" fontId="1" fillId="6" borderId="9" xfId="1" applyFont="1" applyFill="1" applyBorder="1" applyAlignment="1">
      <alignment horizontal="center" vertical="center" wrapText="1"/>
    </xf>
    <xf numFmtId="165" fontId="2" fillId="6" borderId="0" xfId="1" applyFill="1" applyAlignment="1">
      <alignment wrapText="1"/>
    </xf>
    <xf numFmtId="165" fontId="8" fillId="6" borderId="27" xfId="1" applyFont="1" applyFill="1" applyBorder="1" applyAlignment="1">
      <alignment horizontal="center" wrapText="1"/>
    </xf>
    <xf numFmtId="165" fontId="7" fillId="6" borderId="21" xfId="1" applyFont="1" applyFill="1" applyBorder="1" applyAlignment="1">
      <alignment horizontal="center" wrapText="1"/>
    </xf>
    <xf numFmtId="165" fontId="6" fillId="6" borderId="25" xfId="1" applyFont="1" applyFill="1" applyBorder="1" applyAlignment="1">
      <alignment wrapText="1"/>
    </xf>
    <xf numFmtId="0" fontId="0" fillId="6" borderId="0" xfId="0" applyFill="1" applyAlignment="1">
      <alignment wrapText="1"/>
    </xf>
    <xf numFmtId="165" fontId="2" fillId="0" borderId="0" xfId="1" applyAlignment="1">
      <alignment wrapText="1"/>
    </xf>
    <xf numFmtId="165" fontId="5" fillId="9" borderId="35" xfId="1" applyFont="1" applyFill="1" applyBorder="1" applyAlignment="1">
      <alignment vertical="center"/>
    </xf>
    <xf numFmtId="165" fontId="5" fillId="3" borderId="0" xfId="1" applyFont="1" applyFill="1" applyAlignment="1">
      <alignment vertical="center"/>
    </xf>
    <xf numFmtId="164" fontId="1" fillId="6" borderId="7" xfId="1" applyNumberFormat="1" applyFont="1" applyFill="1" applyBorder="1" applyAlignment="1">
      <alignment horizontal="center" vertical="center" wrapText="1"/>
    </xf>
    <xf numFmtId="165" fontId="5" fillId="0" borderId="0" xfId="1" applyFont="1" applyAlignment="1">
      <alignment horizontal="left" vertical="center"/>
    </xf>
    <xf numFmtId="168" fontId="5" fillId="6" borderId="8" xfId="1" applyNumberFormat="1" applyFont="1" applyFill="1" applyBorder="1" applyAlignment="1">
      <alignment horizontal="center" vertical="center"/>
    </xf>
    <xf numFmtId="168" fontId="5" fillId="6" borderId="58" xfId="1" applyNumberFormat="1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17" fillId="8" borderId="15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center" vertical="center" wrapText="1"/>
    </xf>
    <xf numFmtId="165" fontId="7" fillId="0" borderId="0" xfId="1" applyFont="1" applyAlignment="1">
      <alignment horizontal="center" vertical="center" wrapText="1"/>
    </xf>
    <xf numFmtId="165" fontId="8" fillId="7" borderId="16" xfId="1" applyFont="1" applyFill="1" applyBorder="1" applyAlignment="1">
      <alignment horizontal="center" vertical="center"/>
    </xf>
    <xf numFmtId="165" fontId="8" fillId="7" borderId="17" xfId="1" applyFont="1" applyFill="1" applyBorder="1" applyAlignment="1">
      <alignment horizontal="center" vertical="center"/>
    </xf>
    <xf numFmtId="165" fontId="8" fillId="7" borderId="18" xfId="1" applyFont="1" applyFill="1" applyBorder="1" applyAlignment="1">
      <alignment horizontal="center" vertical="center"/>
    </xf>
    <xf numFmtId="1" fontId="5" fillId="0" borderId="27" xfId="1" applyNumberFormat="1" applyFont="1" applyBorder="1" applyAlignment="1">
      <alignment horizontal="center" vertical="center" textRotation="90" wrapText="1"/>
    </xf>
    <xf numFmtId="1" fontId="5" fillId="0" borderId="28" xfId="1" applyNumberFormat="1" applyFont="1" applyBorder="1" applyAlignment="1">
      <alignment horizontal="center" vertical="center" textRotation="90" wrapText="1"/>
    </xf>
    <xf numFmtId="1" fontId="5" fillId="0" borderId="29" xfId="1" applyNumberFormat="1" applyFont="1" applyBorder="1" applyAlignment="1">
      <alignment horizontal="center" vertical="center" textRotation="90" wrapText="1"/>
    </xf>
    <xf numFmtId="165" fontId="5" fillId="0" borderId="27" xfId="1" applyFont="1" applyBorder="1" applyAlignment="1">
      <alignment horizontal="center" vertical="center"/>
    </xf>
    <xf numFmtId="165" fontId="5" fillId="0" borderId="28" xfId="1" applyFont="1" applyBorder="1" applyAlignment="1">
      <alignment horizontal="center" vertical="center"/>
    </xf>
    <xf numFmtId="165" fontId="5" fillId="0" borderId="29" xfId="1" applyFont="1" applyBorder="1" applyAlignment="1">
      <alignment horizontal="center" vertical="center"/>
    </xf>
    <xf numFmtId="165" fontId="5" fillId="0" borderId="41" xfId="1" applyFont="1" applyBorder="1" applyAlignment="1">
      <alignment horizontal="center" vertical="center" wrapText="1"/>
    </xf>
    <xf numFmtId="165" fontId="5" fillId="0" borderId="15" xfId="1" applyFont="1" applyBorder="1" applyAlignment="1">
      <alignment horizontal="center" vertical="center" wrapText="1"/>
    </xf>
    <xf numFmtId="165" fontId="5" fillId="0" borderId="52" xfId="1" applyFont="1" applyBorder="1" applyAlignment="1">
      <alignment horizontal="center" vertical="center" wrapText="1"/>
    </xf>
    <xf numFmtId="165" fontId="5" fillId="0" borderId="27" xfId="1" applyFont="1" applyBorder="1" applyAlignment="1">
      <alignment horizontal="center" vertical="center" wrapText="1"/>
    </xf>
    <xf numFmtId="165" fontId="5" fillId="0" borderId="28" xfId="1" applyFont="1" applyBorder="1" applyAlignment="1">
      <alignment horizontal="center" vertical="center" wrapText="1"/>
    </xf>
    <xf numFmtId="165" fontId="5" fillId="0" borderId="29" xfId="1" applyFont="1" applyBorder="1" applyAlignment="1">
      <alignment horizontal="center" vertical="center" wrapText="1"/>
    </xf>
    <xf numFmtId="165" fontId="13" fillId="11" borderId="27" xfId="1" applyFont="1" applyFill="1" applyBorder="1" applyAlignment="1">
      <alignment horizontal="center" vertical="center" wrapText="1"/>
    </xf>
    <xf numFmtId="165" fontId="13" fillId="11" borderId="28" xfId="1" applyFont="1" applyFill="1" applyBorder="1" applyAlignment="1">
      <alignment horizontal="center" vertical="center" wrapText="1"/>
    </xf>
    <xf numFmtId="165" fontId="13" fillId="11" borderId="29" xfId="1" applyFont="1" applyFill="1" applyBorder="1" applyAlignment="1">
      <alignment horizontal="center" vertical="center" wrapText="1"/>
    </xf>
    <xf numFmtId="165" fontId="13" fillId="0" borderId="27" xfId="1" applyFont="1" applyBorder="1" applyAlignment="1">
      <alignment horizontal="center" vertical="center" wrapText="1"/>
    </xf>
    <xf numFmtId="165" fontId="13" fillId="0" borderId="28" xfId="1" applyFont="1" applyBorder="1" applyAlignment="1">
      <alignment horizontal="center" vertical="center" wrapText="1"/>
    </xf>
    <xf numFmtId="165" fontId="13" fillId="0" borderId="29" xfId="1" applyFont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21" fillId="8" borderId="19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/>
    </xf>
    <xf numFmtId="165" fontId="8" fillId="2" borderId="53" xfId="1" applyFont="1" applyFill="1" applyBorder="1" applyAlignment="1">
      <alignment horizontal="center" vertical="center"/>
    </xf>
    <xf numFmtId="165" fontId="8" fillId="2" borderId="49" xfId="1" applyFont="1" applyFill="1" applyBorder="1" applyAlignment="1">
      <alignment horizontal="center" vertical="center"/>
    </xf>
    <xf numFmtId="165" fontId="8" fillId="2" borderId="54" xfId="1" applyFont="1" applyFill="1" applyBorder="1" applyAlignment="1">
      <alignment horizontal="center" vertical="center"/>
    </xf>
    <xf numFmtId="165" fontId="5" fillId="0" borderId="32" xfId="1" applyFont="1" applyBorder="1" applyAlignment="1">
      <alignment horizontal="center" vertical="center" textRotation="90" wrapText="1"/>
    </xf>
    <xf numFmtId="165" fontId="5" fillId="0" borderId="35" xfId="1" applyFont="1" applyBorder="1" applyAlignment="1">
      <alignment horizontal="center" vertical="center" textRotation="90" wrapText="1"/>
    </xf>
    <xf numFmtId="165" fontId="5" fillId="0" borderId="37" xfId="1" applyFont="1" applyBorder="1" applyAlignment="1">
      <alignment horizontal="center" vertical="center" textRotation="90" wrapText="1"/>
    </xf>
    <xf numFmtId="165" fontId="5" fillId="0" borderId="33" xfId="1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38" xfId="1" applyFont="1" applyBorder="1" applyAlignment="1">
      <alignment horizontal="center" vertical="center"/>
    </xf>
    <xf numFmtId="165" fontId="5" fillId="0" borderId="33" xfId="1" applyFont="1" applyBorder="1" applyAlignment="1">
      <alignment horizontal="center" vertical="center" wrapText="1"/>
    </xf>
    <xf numFmtId="165" fontId="5" fillId="0" borderId="7" xfId="1" applyFont="1" applyBorder="1" applyAlignment="1">
      <alignment horizontal="center" vertical="center" wrapText="1"/>
    </xf>
    <xf numFmtId="165" fontId="5" fillId="0" borderId="38" xfId="1" applyFont="1" applyBorder="1" applyAlignment="1">
      <alignment horizontal="center" vertical="center" wrapText="1"/>
    </xf>
    <xf numFmtId="165" fontId="13" fillId="0" borderId="42" xfId="1" applyFont="1" applyBorder="1" applyAlignment="1">
      <alignment horizontal="center" vertical="center" wrapText="1"/>
    </xf>
    <xf numFmtId="165" fontId="13" fillId="0" borderId="43" xfId="1" applyFont="1" applyBorder="1" applyAlignment="1">
      <alignment horizontal="center" vertical="center" wrapText="1"/>
    </xf>
    <xf numFmtId="165" fontId="13" fillId="0" borderId="44" xfId="1" applyFont="1" applyBorder="1" applyAlignment="1">
      <alignment horizontal="center" vertical="center" wrapText="1"/>
    </xf>
    <xf numFmtId="165" fontId="13" fillId="11" borderId="34" xfId="1" applyFont="1" applyFill="1" applyBorder="1" applyAlignment="1">
      <alignment horizontal="center" vertical="center" wrapText="1"/>
    </xf>
    <xf numFmtId="165" fontId="13" fillId="11" borderId="36" xfId="1" applyFont="1" applyFill="1" applyBorder="1" applyAlignment="1">
      <alignment horizontal="center" vertical="center" wrapText="1"/>
    </xf>
    <xf numFmtId="165" fontId="13" fillId="11" borderId="39" xfId="1" applyFont="1" applyFill="1" applyBorder="1" applyAlignment="1">
      <alignment horizontal="center" vertical="center" wrapText="1"/>
    </xf>
    <xf numFmtId="0" fontId="17" fillId="8" borderId="61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17" fillId="8" borderId="56" xfId="0" applyFont="1" applyFill="1" applyBorder="1" applyAlignment="1">
      <alignment horizontal="center" vertical="center" wrapText="1"/>
    </xf>
    <xf numFmtId="0" fontId="17" fillId="8" borderId="61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7" fillId="8" borderId="56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7" fillId="8" borderId="62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7" fillId="8" borderId="63" xfId="0" applyFont="1" applyFill="1" applyBorder="1" applyAlignment="1">
      <alignment horizontal="center" vertical="center"/>
    </xf>
    <xf numFmtId="165" fontId="12" fillId="9" borderId="61" xfId="1" applyFont="1" applyFill="1" applyBorder="1" applyAlignment="1">
      <alignment horizontal="center" vertical="center" wrapText="1"/>
    </xf>
    <xf numFmtId="165" fontId="12" fillId="9" borderId="0" xfId="1" applyFont="1" applyFill="1" applyAlignment="1">
      <alignment horizontal="center" vertical="center" wrapText="1"/>
    </xf>
    <xf numFmtId="165" fontId="12" fillId="9" borderId="56" xfId="1" applyFont="1" applyFill="1" applyBorder="1" applyAlignment="1">
      <alignment horizontal="center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5"/>
  <sheetViews>
    <sheetView tabSelected="1" topLeftCell="A85" zoomScale="175" zoomScaleNormal="175" workbookViewId="0">
      <selection activeCell="H28" sqref="H28"/>
    </sheetView>
  </sheetViews>
  <sheetFormatPr defaultRowHeight="13.8"/>
  <cols>
    <col min="1" max="1" width="4.3984375" style="48" customWidth="1"/>
    <col min="2" max="2" width="24.09765625" customWidth="1"/>
    <col min="4" max="5" width="10.09765625" customWidth="1"/>
  </cols>
  <sheetData>
    <row r="1" spans="1:6" ht="37.200000000000003" customHeight="1">
      <c r="A1" s="174" t="s">
        <v>721</v>
      </c>
      <c r="B1" s="174"/>
      <c r="C1" s="174"/>
      <c r="D1" s="174"/>
      <c r="E1" s="174"/>
      <c r="F1" s="174"/>
    </row>
    <row r="2" spans="1:6">
      <c r="A2" s="41"/>
      <c r="B2" s="3"/>
      <c r="C2" s="3"/>
      <c r="D2" s="3"/>
      <c r="E2" s="3"/>
      <c r="F2" s="3"/>
    </row>
    <row r="3" spans="1:6" ht="14.4" thickBot="1">
      <c r="A3" s="41"/>
      <c r="B3" s="3"/>
      <c r="C3" s="3"/>
      <c r="D3" s="3"/>
      <c r="E3" s="3"/>
      <c r="F3" s="3"/>
    </row>
    <row r="4" spans="1:6">
      <c r="A4" s="178" t="s">
        <v>0</v>
      </c>
      <c r="B4" s="181" t="s">
        <v>1</v>
      </c>
      <c r="C4" s="184" t="s">
        <v>2</v>
      </c>
      <c r="D4" s="187" t="s">
        <v>3</v>
      </c>
      <c r="E4" s="193" t="s">
        <v>358</v>
      </c>
      <c r="F4" s="190" t="s">
        <v>357</v>
      </c>
    </row>
    <row r="5" spans="1:6">
      <c r="A5" s="179"/>
      <c r="B5" s="182"/>
      <c r="C5" s="185"/>
      <c r="D5" s="188"/>
      <c r="E5" s="194"/>
      <c r="F5" s="191"/>
    </row>
    <row r="6" spans="1:6">
      <c r="A6" s="179"/>
      <c r="B6" s="182"/>
      <c r="C6" s="185"/>
      <c r="D6" s="188"/>
      <c r="E6" s="194"/>
      <c r="F6" s="191"/>
    </row>
    <row r="7" spans="1:6">
      <c r="A7" s="179"/>
      <c r="B7" s="182"/>
      <c r="C7" s="185"/>
      <c r="D7" s="188"/>
      <c r="E7" s="194"/>
      <c r="F7" s="191"/>
    </row>
    <row r="8" spans="1:6" ht="1.2" customHeight="1">
      <c r="A8" s="179"/>
      <c r="B8" s="182"/>
      <c r="C8" s="185"/>
      <c r="D8" s="188"/>
      <c r="E8" s="194"/>
      <c r="F8" s="191"/>
    </row>
    <row r="9" spans="1:6" ht="14.4" thickBot="1">
      <c r="A9" s="180"/>
      <c r="B9" s="183"/>
      <c r="C9" s="186"/>
      <c r="D9" s="189"/>
      <c r="E9" s="195"/>
      <c r="F9" s="192"/>
    </row>
    <row r="10" spans="1:6" s="84" customFormat="1">
      <c r="A10" s="175" t="s">
        <v>551</v>
      </c>
      <c r="B10" s="176"/>
      <c r="C10" s="176"/>
      <c r="D10" s="176"/>
      <c r="E10" s="176"/>
      <c r="F10" s="177"/>
    </row>
    <row r="11" spans="1:6" s="84" customFormat="1" ht="25.2" customHeight="1">
      <c r="A11" s="42"/>
      <c r="B11" s="169" t="s">
        <v>634</v>
      </c>
      <c r="C11" s="169"/>
      <c r="D11" s="169"/>
      <c r="E11" s="169"/>
      <c r="F11" s="170"/>
    </row>
    <row r="12" spans="1:6" s="84" customFormat="1">
      <c r="A12" s="40" t="s">
        <v>392</v>
      </c>
      <c r="B12" s="16" t="s">
        <v>393</v>
      </c>
      <c r="C12" s="119">
        <v>0.23</v>
      </c>
      <c r="D12" s="9" t="s">
        <v>59</v>
      </c>
      <c r="E12" s="114" t="s">
        <v>296</v>
      </c>
      <c r="F12" s="141" t="s">
        <v>296</v>
      </c>
    </row>
    <row r="13" spans="1:6" s="84" customFormat="1" ht="25.95" customHeight="1">
      <c r="A13" s="40">
        <f>A12+1</f>
        <v>2</v>
      </c>
      <c r="B13" s="138" t="s">
        <v>394</v>
      </c>
      <c r="C13" s="119">
        <v>1.4219999999999999</v>
      </c>
      <c r="D13" s="9" t="s">
        <v>632</v>
      </c>
      <c r="E13" s="114" t="s">
        <v>295</v>
      </c>
      <c r="F13" s="135" t="s">
        <v>295</v>
      </c>
    </row>
    <row r="14" spans="1:6" s="84" customFormat="1">
      <c r="A14" s="40">
        <f t="shared" ref="A14:A88" si="0">A13+1</f>
        <v>3</v>
      </c>
      <c r="B14" s="16" t="s">
        <v>395</v>
      </c>
      <c r="C14" s="116">
        <v>0.43</v>
      </c>
      <c r="D14" s="9" t="s">
        <v>13</v>
      </c>
      <c r="E14" s="114" t="s">
        <v>296</v>
      </c>
      <c r="F14" s="135" t="s">
        <v>296</v>
      </c>
    </row>
    <row r="15" spans="1:6" s="84" customFormat="1">
      <c r="A15" s="40">
        <f>A14+1</f>
        <v>4</v>
      </c>
      <c r="B15" s="17" t="s">
        <v>396</v>
      </c>
      <c r="C15" s="119">
        <v>0.53</v>
      </c>
      <c r="D15" s="9" t="s">
        <v>13</v>
      </c>
      <c r="E15" s="114" t="s">
        <v>296</v>
      </c>
      <c r="F15" s="135" t="s">
        <v>296</v>
      </c>
    </row>
    <row r="16" spans="1:6" s="84" customFormat="1">
      <c r="A16" s="40">
        <f t="shared" si="0"/>
        <v>5</v>
      </c>
      <c r="B16" s="17" t="s">
        <v>397</v>
      </c>
      <c r="C16" s="119">
        <v>0.19500000000000001</v>
      </c>
      <c r="D16" s="9" t="s">
        <v>354</v>
      </c>
      <c r="E16" s="114" t="s">
        <v>296</v>
      </c>
      <c r="F16" s="135" t="s">
        <v>296</v>
      </c>
    </row>
    <row r="17" spans="1:6" s="84" customFormat="1">
      <c r="A17" s="40">
        <f t="shared" si="0"/>
        <v>6</v>
      </c>
      <c r="B17" s="17" t="s">
        <v>566</v>
      </c>
      <c r="C17" s="119">
        <v>0.7</v>
      </c>
      <c r="D17" s="9" t="s">
        <v>13</v>
      </c>
      <c r="E17" s="114" t="s">
        <v>296</v>
      </c>
      <c r="F17" s="135" t="s">
        <v>296</v>
      </c>
    </row>
    <row r="18" spans="1:6" s="84" customFormat="1" ht="13.95" customHeight="1">
      <c r="A18" s="40">
        <f t="shared" si="0"/>
        <v>7</v>
      </c>
      <c r="B18" s="16" t="s">
        <v>398</v>
      </c>
      <c r="C18" s="119">
        <v>0.26</v>
      </c>
      <c r="D18" s="9" t="s">
        <v>627</v>
      </c>
      <c r="E18" s="114" t="s">
        <v>296</v>
      </c>
      <c r="F18" s="135" t="s">
        <v>296</v>
      </c>
    </row>
    <row r="19" spans="1:6" s="84" customFormat="1">
      <c r="A19" s="40">
        <f t="shared" si="0"/>
        <v>8</v>
      </c>
      <c r="B19" s="16" t="s">
        <v>399</v>
      </c>
      <c r="C19" s="119">
        <v>0.49</v>
      </c>
      <c r="D19" s="11" t="s">
        <v>59</v>
      </c>
      <c r="E19" s="114" t="s">
        <v>297</v>
      </c>
      <c r="F19" s="135" t="s">
        <v>297</v>
      </c>
    </row>
    <row r="20" spans="1:6" s="84" customFormat="1">
      <c r="A20" s="40">
        <f t="shared" si="0"/>
        <v>9</v>
      </c>
      <c r="B20" s="17" t="s">
        <v>400</v>
      </c>
      <c r="C20" s="119">
        <v>0.66</v>
      </c>
      <c r="D20" s="11" t="s">
        <v>628</v>
      </c>
      <c r="E20" s="114" t="s">
        <v>296</v>
      </c>
      <c r="F20" s="135" t="s">
        <v>296</v>
      </c>
    </row>
    <row r="21" spans="1:6" s="84" customFormat="1">
      <c r="A21" s="40">
        <f t="shared" si="0"/>
        <v>10</v>
      </c>
      <c r="B21" s="17" t="s">
        <v>401</v>
      </c>
      <c r="C21" s="119">
        <v>0.185</v>
      </c>
      <c r="D21" s="9" t="s">
        <v>354</v>
      </c>
      <c r="E21" s="114" t="s">
        <v>296</v>
      </c>
      <c r="F21" s="135" t="s">
        <v>296</v>
      </c>
    </row>
    <row r="22" spans="1:6" s="84" customFormat="1" ht="26.4">
      <c r="A22" s="40">
        <f t="shared" si="0"/>
        <v>11</v>
      </c>
      <c r="B22" s="138" t="s">
        <v>402</v>
      </c>
      <c r="C22" s="119">
        <v>1</v>
      </c>
      <c r="D22" s="11" t="s">
        <v>59</v>
      </c>
      <c r="E22" s="114" t="s">
        <v>297</v>
      </c>
      <c r="F22" s="135" t="s">
        <v>297</v>
      </c>
    </row>
    <row r="23" spans="1:6" s="84" customFormat="1" ht="26.4">
      <c r="A23" s="40">
        <f t="shared" si="0"/>
        <v>12</v>
      </c>
      <c r="B23" s="137" t="s">
        <v>723</v>
      </c>
      <c r="C23" s="119">
        <f>1.46-C22</f>
        <v>0.45999999999999996</v>
      </c>
      <c r="D23" s="11" t="s">
        <v>59</v>
      </c>
      <c r="E23" s="114" t="s">
        <v>296</v>
      </c>
      <c r="F23" s="135" t="s">
        <v>296</v>
      </c>
    </row>
    <row r="24" spans="1:6" s="84" customFormat="1">
      <c r="A24" s="40">
        <f t="shared" si="0"/>
        <v>13</v>
      </c>
      <c r="B24" s="16" t="s">
        <v>403</v>
      </c>
      <c r="C24" s="119">
        <v>0.53</v>
      </c>
      <c r="D24" s="9" t="s">
        <v>644</v>
      </c>
      <c r="E24" s="114" t="s">
        <v>296</v>
      </c>
      <c r="F24" s="135" t="s">
        <v>296</v>
      </c>
    </row>
    <row r="25" spans="1:6" s="84" customFormat="1">
      <c r="A25" s="40">
        <f t="shared" si="0"/>
        <v>14</v>
      </c>
      <c r="B25" s="17" t="s">
        <v>404</v>
      </c>
      <c r="C25" s="119">
        <v>0.32500000000000001</v>
      </c>
      <c r="D25" s="11" t="s">
        <v>59</v>
      </c>
      <c r="E25" s="114" t="s">
        <v>296</v>
      </c>
      <c r="F25" s="135" t="s">
        <v>296</v>
      </c>
    </row>
    <row r="26" spans="1:6" s="84" customFormat="1">
      <c r="A26" s="40">
        <f t="shared" si="0"/>
        <v>15</v>
      </c>
      <c r="B26" s="17" t="s">
        <v>569</v>
      </c>
      <c r="C26" s="116">
        <v>1.45</v>
      </c>
      <c r="D26" s="9" t="s">
        <v>657</v>
      </c>
      <c r="E26" s="114" t="s">
        <v>296</v>
      </c>
      <c r="F26" s="135" t="s">
        <v>296</v>
      </c>
    </row>
    <row r="27" spans="1:6" s="84" customFormat="1" ht="31.95" customHeight="1">
      <c r="A27" s="40">
        <f t="shared" si="0"/>
        <v>16</v>
      </c>
      <c r="B27" s="138" t="s">
        <v>405</v>
      </c>
      <c r="C27" s="119">
        <f>3.17-C28-C29</f>
        <v>2.7549999999999999</v>
      </c>
      <c r="D27" s="9" t="s">
        <v>632</v>
      </c>
      <c r="E27" s="114" t="s">
        <v>297</v>
      </c>
      <c r="F27" s="135" t="s">
        <v>297</v>
      </c>
    </row>
    <row r="28" spans="1:6" s="84" customFormat="1" ht="26.4">
      <c r="A28" s="40">
        <f t="shared" si="0"/>
        <v>17</v>
      </c>
      <c r="B28" s="138" t="s">
        <v>406</v>
      </c>
      <c r="C28" s="119">
        <v>0.255</v>
      </c>
      <c r="D28" s="9" t="s">
        <v>13</v>
      </c>
      <c r="E28" s="114" t="s">
        <v>296</v>
      </c>
      <c r="F28" s="135" t="s">
        <v>296</v>
      </c>
    </row>
    <row r="29" spans="1:6" s="84" customFormat="1" ht="26.4">
      <c r="A29" s="40">
        <f t="shared" si="0"/>
        <v>18</v>
      </c>
      <c r="B29" s="138" t="s">
        <v>572</v>
      </c>
      <c r="C29" s="119">
        <v>0.16</v>
      </c>
      <c r="D29" s="11" t="s">
        <v>59</v>
      </c>
      <c r="E29" s="114" t="s">
        <v>295</v>
      </c>
      <c r="F29" s="135" t="s">
        <v>295</v>
      </c>
    </row>
    <row r="30" spans="1:6" s="84" customFormat="1" ht="17.399999999999999" customHeight="1">
      <c r="A30" s="40">
        <f t="shared" si="0"/>
        <v>19</v>
      </c>
      <c r="B30" s="16" t="s">
        <v>573</v>
      </c>
      <c r="C30" s="119">
        <v>0.12</v>
      </c>
      <c r="D30" s="9" t="s">
        <v>645</v>
      </c>
      <c r="E30" s="114" t="s">
        <v>296</v>
      </c>
      <c r="F30" s="135" t="s">
        <v>296</v>
      </c>
    </row>
    <row r="31" spans="1:6" s="84" customFormat="1">
      <c r="A31" s="40">
        <f t="shared" si="0"/>
        <v>20</v>
      </c>
      <c r="B31" s="16" t="s">
        <v>407</v>
      </c>
      <c r="C31" s="119">
        <v>0.38</v>
      </c>
      <c r="D31" s="9" t="s">
        <v>354</v>
      </c>
      <c r="E31" s="114" t="s">
        <v>296</v>
      </c>
      <c r="F31" s="135" t="s">
        <v>296</v>
      </c>
    </row>
    <row r="32" spans="1:6" s="84" customFormat="1">
      <c r="A32" s="40">
        <f t="shared" si="0"/>
        <v>21</v>
      </c>
      <c r="B32" s="16" t="s">
        <v>103</v>
      </c>
      <c r="C32" s="119">
        <v>0.185</v>
      </c>
      <c r="D32" s="9" t="s">
        <v>13</v>
      </c>
      <c r="E32" s="114" t="s">
        <v>296</v>
      </c>
      <c r="F32" s="135" t="s">
        <v>296</v>
      </c>
    </row>
    <row r="33" spans="1:6" s="84" customFormat="1" ht="26.4">
      <c r="A33" s="40">
        <f t="shared" si="0"/>
        <v>22</v>
      </c>
      <c r="B33" s="17" t="s">
        <v>408</v>
      </c>
      <c r="C33" s="92">
        <v>0.66800000000000004</v>
      </c>
      <c r="D33" s="9" t="s">
        <v>632</v>
      </c>
      <c r="E33" s="114" t="s">
        <v>296</v>
      </c>
      <c r="F33" s="135" t="s">
        <v>296</v>
      </c>
    </row>
    <row r="34" spans="1:6" s="84" customFormat="1">
      <c r="A34" s="40">
        <f t="shared" si="0"/>
        <v>23</v>
      </c>
      <c r="B34" s="122" t="s">
        <v>409</v>
      </c>
      <c r="C34" s="119">
        <v>0.14000000000000001</v>
      </c>
      <c r="D34" s="59" t="s">
        <v>650</v>
      </c>
      <c r="E34" s="114" t="s">
        <v>296</v>
      </c>
      <c r="F34" s="135" t="s">
        <v>296</v>
      </c>
    </row>
    <row r="35" spans="1:6" s="84" customFormat="1">
      <c r="A35" s="40">
        <f t="shared" si="0"/>
        <v>24</v>
      </c>
      <c r="B35" s="16" t="s">
        <v>410</v>
      </c>
      <c r="C35" s="119">
        <v>0.56499999999999995</v>
      </c>
      <c r="D35" s="11" t="s">
        <v>354</v>
      </c>
      <c r="E35" s="142" t="s">
        <v>295</v>
      </c>
      <c r="F35" s="143" t="s">
        <v>295</v>
      </c>
    </row>
    <row r="36" spans="1:6" s="84" customFormat="1" ht="26.4">
      <c r="A36" s="40">
        <f t="shared" si="0"/>
        <v>25</v>
      </c>
      <c r="B36" s="16" t="s">
        <v>411</v>
      </c>
      <c r="C36" s="119">
        <v>0.43</v>
      </c>
      <c r="D36" s="9" t="s">
        <v>649</v>
      </c>
      <c r="E36" s="114" t="s">
        <v>296</v>
      </c>
      <c r="F36" s="135" t="s">
        <v>296</v>
      </c>
    </row>
    <row r="37" spans="1:6" s="84" customFormat="1">
      <c r="A37" s="40">
        <f t="shared" si="0"/>
        <v>26</v>
      </c>
      <c r="B37" s="16" t="s">
        <v>412</v>
      </c>
      <c r="C37" s="119">
        <v>1.56</v>
      </c>
      <c r="D37" s="11" t="s">
        <v>59</v>
      </c>
      <c r="E37" s="114" t="s">
        <v>295</v>
      </c>
      <c r="F37" s="135" t="s">
        <v>295</v>
      </c>
    </row>
    <row r="38" spans="1:6" s="84" customFormat="1" ht="26.4">
      <c r="A38" s="40">
        <f t="shared" si="0"/>
        <v>27</v>
      </c>
      <c r="B38" s="17" t="s">
        <v>413</v>
      </c>
      <c r="C38" s="119">
        <v>0.08</v>
      </c>
      <c r="D38" s="9" t="s">
        <v>645</v>
      </c>
      <c r="E38" s="114" t="s">
        <v>296</v>
      </c>
      <c r="F38" s="135" t="s">
        <v>296</v>
      </c>
    </row>
    <row r="39" spans="1:6" s="84" customFormat="1">
      <c r="A39" s="40">
        <f t="shared" si="0"/>
        <v>28</v>
      </c>
      <c r="B39" s="17" t="s">
        <v>414</v>
      </c>
      <c r="C39" s="119">
        <v>0.2</v>
      </c>
      <c r="D39" s="11" t="s">
        <v>59</v>
      </c>
      <c r="E39" s="114" t="s">
        <v>296</v>
      </c>
      <c r="F39" s="135" t="s">
        <v>296</v>
      </c>
    </row>
    <row r="40" spans="1:6" s="84" customFormat="1" ht="26.4">
      <c r="A40" s="40">
        <f t="shared" si="0"/>
        <v>29</v>
      </c>
      <c r="B40" s="17" t="s">
        <v>416</v>
      </c>
      <c r="C40" s="92">
        <v>0.64</v>
      </c>
      <c r="D40" s="9" t="s">
        <v>645</v>
      </c>
      <c r="E40" s="114" t="s">
        <v>296</v>
      </c>
      <c r="F40" s="135" t="s">
        <v>296</v>
      </c>
    </row>
    <row r="41" spans="1:6" s="84" customFormat="1">
      <c r="A41" s="40">
        <f t="shared" si="0"/>
        <v>30</v>
      </c>
      <c r="B41" s="17" t="s">
        <v>415</v>
      </c>
      <c r="C41" s="92">
        <v>0.19</v>
      </c>
      <c r="D41" s="9" t="s">
        <v>13</v>
      </c>
      <c r="E41" s="114" t="s">
        <v>296</v>
      </c>
      <c r="F41" s="135" t="s">
        <v>296</v>
      </c>
    </row>
    <row r="42" spans="1:6" s="84" customFormat="1">
      <c r="A42" s="40">
        <f t="shared" si="0"/>
        <v>31</v>
      </c>
      <c r="B42" s="16" t="s">
        <v>145</v>
      </c>
      <c r="C42" s="119">
        <v>0.375</v>
      </c>
      <c r="D42" s="9" t="s">
        <v>13</v>
      </c>
      <c r="E42" s="114" t="s">
        <v>296</v>
      </c>
      <c r="F42" s="135" t="s">
        <v>296</v>
      </c>
    </row>
    <row r="43" spans="1:6" s="84" customFormat="1">
      <c r="A43" s="40">
        <f t="shared" si="0"/>
        <v>32</v>
      </c>
      <c r="B43" s="16" t="s">
        <v>418</v>
      </c>
      <c r="C43" s="119">
        <f>0.795-C44</f>
        <v>0.55500000000000005</v>
      </c>
      <c r="D43" s="11" t="s">
        <v>59</v>
      </c>
      <c r="E43" s="114" t="s">
        <v>297</v>
      </c>
      <c r="F43" s="135" t="s">
        <v>297</v>
      </c>
    </row>
    <row r="44" spans="1:6" s="84" customFormat="1">
      <c r="A44" s="40">
        <f t="shared" si="0"/>
        <v>33</v>
      </c>
      <c r="B44" s="16" t="s">
        <v>418</v>
      </c>
      <c r="C44" s="119">
        <v>0.24</v>
      </c>
      <c r="D44" s="9" t="s">
        <v>13</v>
      </c>
      <c r="E44" s="114" t="s">
        <v>296</v>
      </c>
      <c r="F44" s="135" t="s">
        <v>296</v>
      </c>
    </row>
    <row r="45" spans="1:6" s="84" customFormat="1">
      <c r="A45" s="40">
        <f t="shared" si="0"/>
        <v>34</v>
      </c>
      <c r="B45" s="17" t="s">
        <v>419</v>
      </c>
      <c r="C45" s="119">
        <v>0.05</v>
      </c>
      <c r="D45" s="9" t="s">
        <v>13</v>
      </c>
      <c r="E45" s="114" t="s">
        <v>296</v>
      </c>
      <c r="F45" s="135" t="s">
        <v>296</v>
      </c>
    </row>
    <row r="46" spans="1:6" s="84" customFormat="1">
      <c r="A46" s="40">
        <f t="shared" si="0"/>
        <v>35</v>
      </c>
      <c r="B46" s="16" t="s">
        <v>420</v>
      </c>
      <c r="C46" s="92">
        <v>0.157</v>
      </c>
      <c r="D46" s="9" t="s">
        <v>59</v>
      </c>
      <c r="E46" s="114" t="s">
        <v>296</v>
      </c>
      <c r="F46" s="135" t="s">
        <v>296</v>
      </c>
    </row>
    <row r="47" spans="1:6" s="84" customFormat="1" ht="26.4">
      <c r="A47" s="40">
        <f t="shared" si="0"/>
        <v>36</v>
      </c>
      <c r="B47" s="16" t="s">
        <v>28</v>
      </c>
      <c r="C47" s="119">
        <v>0.46</v>
      </c>
      <c r="D47" s="9" t="s">
        <v>355</v>
      </c>
      <c r="E47" s="114" t="s">
        <v>296</v>
      </c>
      <c r="F47" s="135" t="s">
        <v>296</v>
      </c>
    </row>
    <row r="48" spans="1:6" s="84" customFormat="1">
      <c r="A48" s="40">
        <f t="shared" si="0"/>
        <v>37</v>
      </c>
      <c r="B48" s="17" t="s">
        <v>574</v>
      </c>
      <c r="C48" s="119">
        <v>0.17</v>
      </c>
      <c r="D48" s="9" t="s">
        <v>563</v>
      </c>
      <c r="E48" s="114" t="s">
        <v>296</v>
      </c>
      <c r="F48" s="135" t="s">
        <v>296</v>
      </c>
    </row>
    <row r="49" spans="1:6" s="84" customFormat="1" ht="26.4">
      <c r="A49" s="40">
        <f t="shared" si="0"/>
        <v>38</v>
      </c>
      <c r="B49" s="17" t="s">
        <v>417</v>
      </c>
      <c r="C49" s="119">
        <v>0.78</v>
      </c>
      <c r="D49" s="9" t="s">
        <v>632</v>
      </c>
      <c r="E49" s="114" t="s">
        <v>296</v>
      </c>
      <c r="F49" s="135" t="s">
        <v>296</v>
      </c>
    </row>
    <row r="50" spans="1:6" s="84" customFormat="1" ht="16.2" customHeight="1">
      <c r="A50" s="40">
        <f t="shared" si="0"/>
        <v>39</v>
      </c>
      <c r="B50" s="16" t="s">
        <v>421</v>
      </c>
      <c r="C50" s="119">
        <v>0.625</v>
      </c>
      <c r="D50" s="9" t="s">
        <v>355</v>
      </c>
      <c r="E50" s="114" t="s">
        <v>296</v>
      </c>
      <c r="F50" s="135" t="s">
        <v>296</v>
      </c>
    </row>
    <row r="51" spans="1:6" s="84" customFormat="1">
      <c r="A51" s="40">
        <f t="shared" si="0"/>
        <v>40</v>
      </c>
      <c r="B51" s="17" t="s">
        <v>575</v>
      </c>
      <c r="C51" s="119">
        <v>0.37</v>
      </c>
      <c r="D51" s="9" t="s">
        <v>13</v>
      </c>
      <c r="E51" s="114" t="s">
        <v>296</v>
      </c>
      <c r="F51" s="135" t="s">
        <v>296</v>
      </c>
    </row>
    <row r="52" spans="1:6" s="84" customFormat="1" ht="26.4">
      <c r="A52" s="40">
        <f t="shared" si="0"/>
        <v>41</v>
      </c>
      <c r="B52" s="17" t="s">
        <v>422</v>
      </c>
      <c r="C52" s="119">
        <v>0.28000000000000003</v>
      </c>
      <c r="D52" s="9" t="s">
        <v>645</v>
      </c>
      <c r="E52" s="114" t="s">
        <v>296</v>
      </c>
      <c r="F52" s="135" t="s">
        <v>296</v>
      </c>
    </row>
    <row r="53" spans="1:6" s="84" customFormat="1">
      <c r="A53" s="40">
        <f t="shared" si="0"/>
        <v>42</v>
      </c>
      <c r="B53" s="17" t="s">
        <v>423</v>
      </c>
      <c r="C53" s="119">
        <v>0.28000000000000003</v>
      </c>
      <c r="D53" s="11" t="s">
        <v>59</v>
      </c>
      <c r="E53" s="114" t="s">
        <v>296</v>
      </c>
      <c r="F53" s="135" t="s">
        <v>296</v>
      </c>
    </row>
    <row r="54" spans="1:6" s="84" customFormat="1">
      <c r="A54" s="40">
        <f t="shared" si="0"/>
        <v>43</v>
      </c>
      <c r="B54" s="16" t="s">
        <v>576</v>
      </c>
      <c r="C54" s="119">
        <v>1.155</v>
      </c>
      <c r="D54" s="11" t="s">
        <v>647</v>
      </c>
      <c r="E54" s="114" t="s">
        <v>295</v>
      </c>
      <c r="F54" s="135" t="s">
        <v>295</v>
      </c>
    </row>
    <row r="55" spans="1:6" s="84" customFormat="1">
      <c r="A55" s="40">
        <f t="shared" si="0"/>
        <v>44</v>
      </c>
      <c r="B55" s="17" t="s">
        <v>424</v>
      </c>
      <c r="C55" s="119">
        <v>0.4</v>
      </c>
      <c r="D55" s="9" t="s">
        <v>13</v>
      </c>
      <c r="E55" s="114" t="s">
        <v>296</v>
      </c>
      <c r="F55" s="135" t="s">
        <v>296</v>
      </c>
    </row>
    <row r="56" spans="1:6" s="84" customFormat="1">
      <c r="A56" s="40">
        <f t="shared" si="0"/>
        <v>45</v>
      </c>
      <c r="B56" s="16" t="s">
        <v>425</v>
      </c>
      <c r="C56" s="119">
        <v>0.97</v>
      </c>
      <c r="D56" s="11" t="s">
        <v>13</v>
      </c>
      <c r="E56" s="114" t="s">
        <v>296</v>
      </c>
      <c r="F56" s="135" t="s">
        <v>296</v>
      </c>
    </row>
    <row r="57" spans="1:6" s="84" customFormat="1">
      <c r="A57" s="40">
        <f t="shared" si="0"/>
        <v>46</v>
      </c>
      <c r="B57" s="16" t="s">
        <v>125</v>
      </c>
      <c r="C57" s="119">
        <v>0.56000000000000005</v>
      </c>
      <c r="D57" s="11" t="s">
        <v>627</v>
      </c>
      <c r="E57" s="114" t="s">
        <v>296</v>
      </c>
      <c r="F57" s="135" t="s">
        <v>296</v>
      </c>
    </row>
    <row r="58" spans="1:6" s="84" customFormat="1">
      <c r="A58" s="40">
        <f t="shared" si="0"/>
        <v>47</v>
      </c>
      <c r="B58" s="17" t="s">
        <v>426</v>
      </c>
      <c r="C58" s="92">
        <v>1.2849999999999999</v>
      </c>
      <c r="D58" s="11" t="s">
        <v>627</v>
      </c>
      <c r="E58" s="114" t="s">
        <v>296</v>
      </c>
      <c r="F58" s="135" t="s">
        <v>296</v>
      </c>
    </row>
    <row r="59" spans="1:6" s="84" customFormat="1">
      <c r="A59" s="40">
        <f t="shared" si="0"/>
        <v>48</v>
      </c>
      <c r="B59" s="17" t="s">
        <v>427</v>
      </c>
      <c r="C59" s="92">
        <v>0.5</v>
      </c>
      <c r="D59" s="11" t="s">
        <v>59</v>
      </c>
      <c r="E59" s="114" t="s">
        <v>296</v>
      </c>
      <c r="F59" s="135" t="s">
        <v>296</v>
      </c>
    </row>
    <row r="60" spans="1:6" s="84" customFormat="1">
      <c r="A60" s="40">
        <f t="shared" si="0"/>
        <v>49</v>
      </c>
      <c r="B60" s="16" t="s">
        <v>428</v>
      </c>
      <c r="C60" s="119">
        <v>1.758</v>
      </c>
      <c r="D60" s="11" t="s">
        <v>647</v>
      </c>
      <c r="E60" s="114" t="s">
        <v>295</v>
      </c>
      <c r="F60" s="135" t="s">
        <v>295</v>
      </c>
    </row>
    <row r="61" spans="1:6" s="84" customFormat="1">
      <c r="A61" s="40">
        <f>A62+1</f>
        <v>51</v>
      </c>
      <c r="B61" s="17" t="s">
        <v>430</v>
      </c>
      <c r="C61" s="119">
        <v>1.83</v>
      </c>
      <c r="D61" s="9" t="s">
        <v>13</v>
      </c>
      <c r="E61" s="114" t="s">
        <v>296</v>
      </c>
      <c r="F61" s="135" t="s">
        <v>296</v>
      </c>
    </row>
    <row r="62" spans="1:6" s="84" customFormat="1">
      <c r="A62" s="40">
        <f>A60+1</f>
        <v>50</v>
      </c>
      <c r="B62" s="17" t="s">
        <v>429</v>
      </c>
      <c r="C62" s="119">
        <v>0.45500000000000002</v>
      </c>
      <c r="D62" s="9" t="s">
        <v>354</v>
      </c>
      <c r="E62" s="114" t="s">
        <v>296</v>
      </c>
      <c r="F62" s="135" t="s">
        <v>296</v>
      </c>
    </row>
    <row r="63" spans="1:6" s="84" customFormat="1">
      <c r="A63" s="40">
        <f t="shared" si="0"/>
        <v>51</v>
      </c>
      <c r="B63" s="17" t="s">
        <v>577</v>
      </c>
      <c r="C63" s="92">
        <v>1.7</v>
      </c>
      <c r="D63" s="11" t="s">
        <v>59</v>
      </c>
      <c r="E63" s="114" t="s">
        <v>297</v>
      </c>
      <c r="F63" s="135" t="s">
        <v>297</v>
      </c>
    </row>
    <row r="64" spans="1:6" s="84" customFormat="1" ht="26.4">
      <c r="A64" s="40">
        <f>A61+1</f>
        <v>52</v>
      </c>
      <c r="B64" s="16" t="s">
        <v>206</v>
      </c>
      <c r="C64" s="119">
        <v>0.81499999999999995</v>
      </c>
      <c r="D64" s="9" t="s">
        <v>627</v>
      </c>
      <c r="E64" s="114" t="s">
        <v>295</v>
      </c>
      <c r="F64" s="135" t="s">
        <v>296</v>
      </c>
    </row>
    <row r="65" spans="1:6" s="84" customFormat="1">
      <c r="A65" s="40">
        <f t="shared" si="0"/>
        <v>53</v>
      </c>
      <c r="B65" s="16" t="s">
        <v>431</v>
      </c>
      <c r="C65" s="119">
        <v>0.16</v>
      </c>
      <c r="D65" s="11" t="s">
        <v>59</v>
      </c>
      <c r="E65" s="114" t="s">
        <v>296</v>
      </c>
      <c r="F65" s="135" t="s">
        <v>296</v>
      </c>
    </row>
    <row r="66" spans="1:6" s="84" customFormat="1">
      <c r="A66" s="40">
        <f t="shared" si="0"/>
        <v>54</v>
      </c>
      <c r="B66" s="17" t="s">
        <v>127</v>
      </c>
      <c r="C66" s="119">
        <v>0.27</v>
      </c>
      <c r="D66" s="11" t="s">
        <v>59</v>
      </c>
      <c r="E66" s="114" t="s">
        <v>296</v>
      </c>
      <c r="F66" s="135" t="s">
        <v>296</v>
      </c>
    </row>
    <row r="67" spans="1:6" s="84" customFormat="1">
      <c r="A67" s="40">
        <f t="shared" si="0"/>
        <v>55</v>
      </c>
      <c r="B67" s="17" t="s">
        <v>432</v>
      </c>
      <c r="C67" s="119">
        <v>0.505</v>
      </c>
      <c r="D67" s="9" t="s">
        <v>563</v>
      </c>
      <c r="E67" s="114" t="s">
        <v>296</v>
      </c>
      <c r="F67" s="135" t="s">
        <v>296</v>
      </c>
    </row>
    <row r="68" spans="1:6" s="84" customFormat="1">
      <c r="A68" s="40">
        <f t="shared" si="0"/>
        <v>56</v>
      </c>
      <c r="B68" s="17" t="s">
        <v>578</v>
      </c>
      <c r="C68" s="119">
        <v>0.10199999999999999</v>
      </c>
      <c r="D68" s="9" t="s">
        <v>563</v>
      </c>
      <c r="E68" s="114" t="s">
        <v>296</v>
      </c>
      <c r="F68" s="135" t="s">
        <v>296</v>
      </c>
    </row>
    <row r="69" spans="1:6" s="84" customFormat="1" ht="27" customHeight="1">
      <c r="A69" s="40">
        <f t="shared" si="0"/>
        <v>57</v>
      </c>
      <c r="B69" s="17" t="s">
        <v>433</v>
      </c>
      <c r="C69" s="119">
        <f>0.932-C68</f>
        <v>0.83000000000000007</v>
      </c>
      <c r="D69" s="9" t="s">
        <v>719</v>
      </c>
      <c r="E69" s="114" t="s">
        <v>296</v>
      </c>
      <c r="F69" s="135" t="s">
        <v>296</v>
      </c>
    </row>
    <row r="70" spans="1:6" s="84" customFormat="1">
      <c r="A70" s="40">
        <f t="shared" si="0"/>
        <v>58</v>
      </c>
      <c r="B70" s="17" t="s">
        <v>286</v>
      </c>
      <c r="C70" s="119">
        <v>0.19</v>
      </c>
      <c r="D70" s="11" t="s">
        <v>59</v>
      </c>
      <c r="E70" s="114" t="s">
        <v>296</v>
      </c>
      <c r="F70" s="135" t="s">
        <v>296</v>
      </c>
    </row>
    <row r="71" spans="1:6" s="84" customFormat="1" ht="39.6">
      <c r="A71" s="40">
        <f t="shared" si="0"/>
        <v>59</v>
      </c>
      <c r="B71" s="17" t="s">
        <v>57</v>
      </c>
      <c r="C71" s="119">
        <v>2.62</v>
      </c>
      <c r="D71" s="9" t="s">
        <v>648</v>
      </c>
      <c r="E71" s="114" t="s">
        <v>296</v>
      </c>
      <c r="F71" s="135" t="s">
        <v>296</v>
      </c>
    </row>
    <row r="72" spans="1:6" s="84" customFormat="1">
      <c r="A72" s="40">
        <f t="shared" si="0"/>
        <v>60</v>
      </c>
      <c r="B72" s="16" t="s">
        <v>434</v>
      </c>
      <c r="C72" s="119">
        <v>0.2</v>
      </c>
      <c r="D72" s="9" t="s">
        <v>650</v>
      </c>
      <c r="E72" s="114" t="s">
        <v>296</v>
      </c>
      <c r="F72" s="135" t="s">
        <v>296</v>
      </c>
    </row>
    <row r="73" spans="1:6" s="84" customFormat="1">
      <c r="A73" s="40">
        <f t="shared" si="0"/>
        <v>61</v>
      </c>
      <c r="B73" s="16" t="s">
        <v>435</v>
      </c>
      <c r="C73" s="119">
        <v>0.22</v>
      </c>
      <c r="D73" s="9" t="s">
        <v>13</v>
      </c>
      <c r="E73" s="114" t="s">
        <v>296</v>
      </c>
      <c r="F73" s="135" t="s">
        <v>296</v>
      </c>
    </row>
    <row r="74" spans="1:6" s="84" customFormat="1">
      <c r="A74" s="40">
        <f t="shared" si="0"/>
        <v>62</v>
      </c>
      <c r="B74" s="16" t="s">
        <v>436</v>
      </c>
      <c r="C74" s="119">
        <v>0.21</v>
      </c>
      <c r="D74" s="9" t="s">
        <v>650</v>
      </c>
      <c r="E74" s="114" t="s">
        <v>296</v>
      </c>
      <c r="F74" s="135" t="s">
        <v>296</v>
      </c>
    </row>
    <row r="75" spans="1:6" s="84" customFormat="1">
      <c r="A75" s="40">
        <f t="shared" si="0"/>
        <v>63</v>
      </c>
      <c r="B75" s="16" t="s">
        <v>437</v>
      </c>
      <c r="C75" s="119">
        <v>0.23</v>
      </c>
      <c r="D75" s="9" t="s">
        <v>650</v>
      </c>
      <c r="E75" s="114" t="s">
        <v>296</v>
      </c>
      <c r="F75" s="135" t="s">
        <v>296</v>
      </c>
    </row>
    <row r="76" spans="1:6" s="84" customFormat="1">
      <c r="A76" s="40">
        <f t="shared" si="0"/>
        <v>64</v>
      </c>
      <c r="B76" s="16" t="s">
        <v>438</v>
      </c>
      <c r="C76" s="119">
        <v>0.23</v>
      </c>
      <c r="D76" s="9" t="s">
        <v>650</v>
      </c>
      <c r="E76" s="114" t="s">
        <v>296</v>
      </c>
      <c r="F76" s="135" t="s">
        <v>296</v>
      </c>
    </row>
    <row r="77" spans="1:6" s="84" customFormat="1">
      <c r="A77" s="40">
        <f t="shared" si="0"/>
        <v>65</v>
      </c>
      <c r="B77" s="16" t="s">
        <v>439</v>
      </c>
      <c r="C77" s="119">
        <v>0.32</v>
      </c>
      <c r="D77" s="9" t="s">
        <v>13</v>
      </c>
      <c r="E77" s="114" t="s">
        <v>296</v>
      </c>
      <c r="F77" s="135" t="s">
        <v>296</v>
      </c>
    </row>
    <row r="78" spans="1:6" s="84" customFormat="1">
      <c r="A78" s="40">
        <f t="shared" si="0"/>
        <v>66</v>
      </c>
      <c r="B78" s="16" t="s">
        <v>440</v>
      </c>
      <c r="C78" s="119">
        <v>0.33</v>
      </c>
      <c r="D78" s="9" t="s">
        <v>13</v>
      </c>
      <c r="E78" s="114" t="s">
        <v>296</v>
      </c>
      <c r="F78" s="135" t="s">
        <v>296</v>
      </c>
    </row>
    <row r="79" spans="1:6" s="84" customFormat="1">
      <c r="A79" s="40">
        <f t="shared" si="0"/>
        <v>67</v>
      </c>
      <c r="B79" s="16" t="s">
        <v>441</v>
      </c>
      <c r="C79" s="119">
        <v>0.32</v>
      </c>
      <c r="D79" s="9" t="s">
        <v>13</v>
      </c>
      <c r="E79" s="114" t="s">
        <v>296</v>
      </c>
      <c r="F79" s="135" t="s">
        <v>296</v>
      </c>
    </row>
    <row r="80" spans="1:6" s="84" customFormat="1">
      <c r="A80" s="40">
        <f t="shared" si="0"/>
        <v>68</v>
      </c>
      <c r="B80" s="16" t="s">
        <v>442</v>
      </c>
      <c r="C80" s="119">
        <v>0.28000000000000003</v>
      </c>
      <c r="D80" s="9" t="s">
        <v>650</v>
      </c>
      <c r="E80" s="114" t="s">
        <v>296</v>
      </c>
      <c r="F80" s="135" t="s">
        <v>296</v>
      </c>
    </row>
    <row r="81" spans="1:6" s="84" customFormat="1">
      <c r="A81" s="40">
        <f t="shared" si="0"/>
        <v>69</v>
      </c>
      <c r="B81" s="17" t="s">
        <v>443</v>
      </c>
      <c r="C81" s="119">
        <v>0.6</v>
      </c>
      <c r="D81" s="9" t="s">
        <v>13</v>
      </c>
      <c r="E81" s="114" t="s">
        <v>296</v>
      </c>
      <c r="F81" s="135" t="s">
        <v>296</v>
      </c>
    </row>
    <row r="82" spans="1:6" s="84" customFormat="1">
      <c r="A82" s="40">
        <f t="shared" si="0"/>
        <v>70</v>
      </c>
      <c r="B82" s="16" t="s">
        <v>444</v>
      </c>
      <c r="C82" s="116">
        <f>0.45-C83</f>
        <v>0.38</v>
      </c>
      <c r="D82" s="9" t="s">
        <v>13</v>
      </c>
      <c r="E82" s="114" t="s">
        <v>296</v>
      </c>
      <c r="F82" s="135" t="s">
        <v>296</v>
      </c>
    </row>
    <row r="83" spans="1:6" s="84" customFormat="1">
      <c r="A83" s="40">
        <f t="shared" ref="A83:A85" si="1">A82+1</f>
        <v>71</v>
      </c>
      <c r="B83" s="16" t="s">
        <v>444</v>
      </c>
      <c r="C83" s="116">
        <v>7.0000000000000007E-2</v>
      </c>
      <c r="D83" s="9" t="s">
        <v>563</v>
      </c>
      <c r="E83" s="114" t="s">
        <v>295</v>
      </c>
      <c r="F83" s="135" t="s">
        <v>295</v>
      </c>
    </row>
    <row r="84" spans="1:6" s="84" customFormat="1">
      <c r="A84" s="40">
        <f>A83+1</f>
        <v>72</v>
      </c>
      <c r="B84" s="17" t="s">
        <v>445</v>
      </c>
      <c r="C84" s="119">
        <v>0.04</v>
      </c>
      <c r="D84" s="9" t="s">
        <v>13</v>
      </c>
      <c r="E84" s="114" t="s">
        <v>296</v>
      </c>
      <c r="F84" s="135" t="s">
        <v>296</v>
      </c>
    </row>
    <row r="85" spans="1:6" s="84" customFormat="1">
      <c r="A85" s="40">
        <f t="shared" si="1"/>
        <v>73</v>
      </c>
      <c r="B85" s="16" t="s">
        <v>579</v>
      </c>
      <c r="C85" s="119">
        <v>0.11</v>
      </c>
      <c r="D85" s="11" t="s">
        <v>59</v>
      </c>
      <c r="E85" s="114" t="s">
        <v>295</v>
      </c>
      <c r="F85" s="135" t="s">
        <v>295</v>
      </c>
    </row>
    <row r="86" spans="1:6" s="84" customFormat="1">
      <c r="A86" s="40">
        <f t="shared" si="0"/>
        <v>74</v>
      </c>
      <c r="B86" s="16" t="s">
        <v>239</v>
      </c>
      <c r="C86" s="119">
        <v>1.18</v>
      </c>
      <c r="D86" s="11" t="s">
        <v>59</v>
      </c>
      <c r="E86" s="114" t="s">
        <v>295</v>
      </c>
      <c r="F86" s="135" t="s">
        <v>295</v>
      </c>
    </row>
    <row r="87" spans="1:6" s="84" customFormat="1">
      <c r="A87" s="40">
        <f t="shared" ref="A87:A101" si="2">A86+1</f>
        <v>75</v>
      </c>
      <c r="B87" s="17" t="s">
        <v>446</v>
      </c>
      <c r="C87" s="92">
        <v>0.76500000000000001</v>
      </c>
      <c r="D87" s="9" t="s">
        <v>563</v>
      </c>
      <c r="E87" s="114" t="s">
        <v>296</v>
      </c>
      <c r="F87" s="135" t="s">
        <v>296</v>
      </c>
    </row>
    <row r="88" spans="1:6" s="84" customFormat="1">
      <c r="A88" s="40">
        <f t="shared" si="0"/>
        <v>76</v>
      </c>
      <c r="B88" s="17" t="s">
        <v>447</v>
      </c>
      <c r="C88" s="119">
        <v>0.14000000000000001</v>
      </c>
      <c r="D88" s="9" t="s">
        <v>563</v>
      </c>
      <c r="E88" s="114" t="s">
        <v>296</v>
      </c>
      <c r="F88" s="135" t="s">
        <v>296</v>
      </c>
    </row>
    <row r="89" spans="1:6" s="84" customFormat="1">
      <c r="A89" s="40">
        <f t="shared" si="2"/>
        <v>77</v>
      </c>
      <c r="B89" s="16" t="s">
        <v>568</v>
      </c>
      <c r="C89" s="119">
        <v>0.98</v>
      </c>
      <c r="D89" s="11" t="s">
        <v>627</v>
      </c>
      <c r="E89" s="114" t="s">
        <v>295</v>
      </c>
      <c r="F89" s="135" t="s">
        <v>295</v>
      </c>
    </row>
    <row r="90" spans="1:6" s="84" customFormat="1">
      <c r="A90" s="40">
        <f t="shared" si="2"/>
        <v>78</v>
      </c>
      <c r="B90" s="17" t="s">
        <v>448</v>
      </c>
      <c r="C90" s="118">
        <v>0.43</v>
      </c>
      <c r="D90" s="9" t="s">
        <v>13</v>
      </c>
      <c r="E90" s="114" t="s">
        <v>296</v>
      </c>
      <c r="F90" s="135" t="s">
        <v>296</v>
      </c>
    </row>
    <row r="91" spans="1:6" s="84" customFormat="1" ht="31.2" customHeight="1">
      <c r="A91" s="40">
        <f>A90+1</f>
        <v>79</v>
      </c>
      <c r="B91" s="17" t="s">
        <v>580</v>
      </c>
      <c r="C91" s="92">
        <v>0.75</v>
      </c>
      <c r="D91" s="9" t="s">
        <v>651</v>
      </c>
      <c r="E91" s="114" t="s">
        <v>296</v>
      </c>
      <c r="F91" s="135" t="s">
        <v>296</v>
      </c>
    </row>
    <row r="92" spans="1:6" s="84" customFormat="1">
      <c r="A92" s="40">
        <f t="shared" si="2"/>
        <v>80</v>
      </c>
      <c r="B92" s="17" t="s">
        <v>455</v>
      </c>
      <c r="C92" s="119">
        <v>0.245</v>
      </c>
      <c r="D92" s="9" t="s">
        <v>650</v>
      </c>
      <c r="E92" s="114" t="s">
        <v>296</v>
      </c>
      <c r="F92" s="135" t="s">
        <v>296</v>
      </c>
    </row>
    <row r="93" spans="1:6" s="84" customFormat="1">
      <c r="A93" s="40">
        <f t="shared" si="2"/>
        <v>81</v>
      </c>
      <c r="B93" s="17" t="s">
        <v>456</v>
      </c>
      <c r="C93" s="119">
        <v>0.16</v>
      </c>
      <c r="D93" s="11" t="s">
        <v>59</v>
      </c>
      <c r="E93" s="114" t="s">
        <v>296</v>
      </c>
      <c r="F93" s="135" t="s">
        <v>296</v>
      </c>
    </row>
    <row r="94" spans="1:6" s="84" customFormat="1">
      <c r="A94" s="40">
        <f t="shared" si="2"/>
        <v>82</v>
      </c>
      <c r="B94" s="16" t="s">
        <v>581</v>
      </c>
      <c r="C94" s="119">
        <v>0.06</v>
      </c>
      <c r="D94" s="9" t="s">
        <v>13</v>
      </c>
      <c r="E94" s="114" t="s">
        <v>296</v>
      </c>
      <c r="F94" s="135" t="s">
        <v>296</v>
      </c>
    </row>
    <row r="95" spans="1:6" s="84" customFormat="1" ht="26.4">
      <c r="A95" s="40">
        <f t="shared" si="2"/>
        <v>83</v>
      </c>
      <c r="B95" s="16" t="s">
        <v>449</v>
      </c>
      <c r="C95" s="119">
        <v>1.32</v>
      </c>
      <c r="D95" s="9" t="s">
        <v>652</v>
      </c>
      <c r="E95" s="114" t="s">
        <v>296</v>
      </c>
      <c r="F95" s="135" t="s">
        <v>296</v>
      </c>
    </row>
    <row r="96" spans="1:6" s="84" customFormat="1">
      <c r="A96" s="40">
        <f t="shared" si="2"/>
        <v>84</v>
      </c>
      <c r="B96" s="16" t="s">
        <v>450</v>
      </c>
      <c r="C96" s="119">
        <v>1.0549999999999999</v>
      </c>
      <c r="D96" s="11" t="s">
        <v>627</v>
      </c>
      <c r="E96" s="114" t="s">
        <v>295</v>
      </c>
      <c r="F96" s="69" t="s">
        <v>295</v>
      </c>
    </row>
    <row r="97" spans="1:6" s="84" customFormat="1">
      <c r="A97" s="40">
        <f t="shared" si="2"/>
        <v>85</v>
      </c>
      <c r="B97" s="16" t="s">
        <v>360</v>
      </c>
      <c r="C97" s="119">
        <v>0.33500000000000002</v>
      </c>
      <c r="D97" s="9" t="s">
        <v>13</v>
      </c>
      <c r="E97" s="114" t="s">
        <v>296</v>
      </c>
      <c r="F97" s="135" t="s">
        <v>296</v>
      </c>
    </row>
    <row r="98" spans="1:6" s="84" customFormat="1">
      <c r="A98" s="40">
        <f>A99+1</f>
        <v>87</v>
      </c>
      <c r="B98" s="16" t="s">
        <v>452</v>
      </c>
      <c r="C98" s="119">
        <v>0.13</v>
      </c>
      <c r="D98" s="9" t="s">
        <v>650</v>
      </c>
      <c r="E98" s="114" t="s">
        <v>296</v>
      </c>
      <c r="F98" s="135" t="s">
        <v>296</v>
      </c>
    </row>
    <row r="99" spans="1:6" s="84" customFormat="1">
      <c r="A99" s="40">
        <f>A97+1</f>
        <v>86</v>
      </c>
      <c r="B99" s="16" t="s">
        <v>451</v>
      </c>
      <c r="C99" s="119">
        <v>0.33</v>
      </c>
      <c r="D99" s="11" t="s">
        <v>59</v>
      </c>
      <c r="E99" s="114" t="s">
        <v>296</v>
      </c>
      <c r="F99" s="135" t="s">
        <v>296</v>
      </c>
    </row>
    <row r="100" spans="1:6" s="84" customFormat="1">
      <c r="A100" s="40">
        <f>A98+1</f>
        <v>88</v>
      </c>
      <c r="B100" s="17" t="s">
        <v>453</v>
      </c>
      <c r="C100" s="119">
        <v>0.57499999999999996</v>
      </c>
      <c r="D100" s="59" t="s">
        <v>13</v>
      </c>
      <c r="E100" s="114" t="s">
        <v>296</v>
      </c>
      <c r="F100" s="135" t="s">
        <v>296</v>
      </c>
    </row>
    <row r="101" spans="1:6" s="84" customFormat="1">
      <c r="A101" s="40">
        <f t="shared" si="2"/>
        <v>89</v>
      </c>
      <c r="B101" s="16" t="s">
        <v>454</v>
      </c>
      <c r="C101" s="119">
        <v>0.59499999999999997</v>
      </c>
      <c r="D101" s="11" t="s">
        <v>627</v>
      </c>
      <c r="E101" s="114" t="s">
        <v>296</v>
      </c>
      <c r="F101" s="135" t="s">
        <v>296</v>
      </c>
    </row>
    <row r="102" spans="1:6" s="84" customFormat="1" ht="16.95" customHeight="1">
      <c r="A102" s="43"/>
      <c r="B102" s="168" t="s">
        <v>552</v>
      </c>
      <c r="C102" s="169"/>
      <c r="D102" s="169"/>
      <c r="E102" s="169"/>
      <c r="F102" s="170"/>
    </row>
    <row r="103" spans="1:6" s="84" customFormat="1">
      <c r="A103" s="40">
        <f>A101+1</f>
        <v>90</v>
      </c>
      <c r="B103" s="17" t="s">
        <v>457</v>
      </c>
      <c r="C103" s="117">
        <v>0.25</v>
      </c>
      <c r="D103" s="9" t="s">
        <v>13</v>
      </c>
      <c r="E103" s="114" t="s">
        <v>296</v>
      </c>
      <c r="F103" s="135" t="s">
        <v>296</v>
      </c>
    </row>
    <row r="104" spans="1:6" s="84" customFormat="1">
      <c r="A104" s="40">
        <f>A103+1</f>
        <v>91</v>
      </c>
      <c r="B104" s="17" t="s">
        <v>458</v>
      </c>
      <c r="C104" s="117">
        <v>0.115</v>
      </c>
      <c r="D104" s="9" t="s">
        <v>13</v>
      </c>
      <c r="E104" s="114" t="s">
        <v>296</v>
      </c>
      <c r="F104" s="135" t="s">
        <v>296</v>
      </c>
    </row>
    <row r="105" spans="1:6" s="84" customFormat="1">
      <c r="A105" s="40">
        <f t="shared" ref="A105:A108" si="3">A104+1</f>
        <v>92</v>
      </c>
      <c r="B105" s="17" t="s">
        <v>459</v>
      </c>
      <c r="C105" s="117">
        <v>0.14000000000000001</v>
      </c>
      <c r="D105" s="9" t="s">
        <v>13</v>
      </c>
      <c r="E105" s="114" t="s">
        <v>296</v>
      </c>
      <c r="F105" s="135" t="s">
        <v>296</v>
      </c>
    </row>
    <row r="106" spans="1:6" s="84" customFormat="1">
      <c r="A106" s="40">
        <f t="shared" si="3"/>
        <v>93</v>
      </c>
      <c r="B106" s="17" t="s">
        <v>460</v>
      </c>
      <c r="C106" s="117">
        <v>0.1</v>
      </c>
      <c r="D106" s="9" t="s">
        <v>13</v>
      </c>
      <c r="E106" s="114" t="s">
        <v>296</v>
      </c>
      <c r="F106" s="135" t="s">
        <v>296</v>
      </c>
    </row>
    <row r="107" spans="1:6" s="84" customFormat="1">
      <c r="A107" s="40">
        <f t="shared" si="3"/>
        <v>94</v>
      </c>
      <c r="B107" s="16" t="s">
        <v>194</v>
      </c>
      <c r="C107" s="116">
        <v>2.36</v>
      </c>
      <c r="D107" s="11" t="s">
        <v>59</v>
      </c>
      <c r="E107" s="114" t="s">
        <v>295</v>
      </c>
      <c r="F107" s="135" t="s">
        <v>295</v>
      </c>
    </row>
    <row r="108" spans="1:6" s="84" customFormat="1" ht="15" customHeight="1">
      <c r="A108" s="40">
        <f t="shared" si="3"/>
        <v>95</v>
      </c>
      <c r="B108" s="17" t="s">
        <v>461</v>
      </c>
      <c r="C108" s="117">
        <v>0.1</v>
      </c>
      <c r="D108" s="9" t="s">
        <v>13</v>
      </c>
      <c r="E108" s="114" t="s">
        <v>296</v>
      </c>
      <c r="F108" s="135" t="s">
        <v>296</v>
      </c>
    </row>
    <row r="109" spans="1:6" s="84" customFormat="1">
      <c r="A109" s="40">
        <f>A110+1</f>
        <v>97</v>
      </c>
      <c r="B109" s="17" t="s">
        <v>464</v>
      </c>
      <c r="C109" s="117">
        <v>0.22600000000000001</v>
      </c>
      <c r="D109" s="11" t="s">
        <v>627</v>
      </c>
      <c r="E109" s="114" t="s">
        <v>296</v>
      </c>
      <c r="F109" s="135" t="s">
        <v>296</v>
      </c>
    </row>
    <row r="110" spans="1:6" s="84" customFormat="1" ht="26.4">
      <c r="A110" s="40">
        <f>A108+1</f>
        <v>96</v>
      </c>
      <c r="B110" s="17" t="s">
        <v>463</v>
      </c>
      <c r="C110" s="117">
        <v>0.255</v>
      </c>
      <c r="D110" s="9" t="s">
        <v>652</v>
      </c>
      <c r="E110" s="114" t="s">
        <v>296</v>
      </c>
      <c r="F110" s="135" t="s">
        <v>296</v>
      </c>
    </row>
    <row r="111" spans="1:6" s="84" customFormat="1">
      <c r="A111" s="40">
        <f>A109+1</f>
        <v>98</v>
      </c>
      <c r="B111" s="122" t="s">
        <v>465</v>
      </c>
      <c r="C111" s="116">
        <v>1.32</v>
      </c>
      <c r="D111" s="11" t="s">
        <v>59</v>
      </c>
      <c r="E111" s="114" t="s">
        <v>295</v>
      </c>
      <c r="F111" s="135" t="s">
        <v>296</v>
      </c>
    </row>
    <row r="112" spans="1:6" s="84" customFormat="1">
      <c r="A112" s="40">
        <f>A111+1</f>
        <v>99</v>
      </c>
      <c r="B112" s="17" t="s">
        <v>138</v>
      </c>
      <c r="C112" s="117">
        <v>0.35</v>
      </c>
      <c r="D112" s="9" t="s">
        <v>650</v>
      </c>
      <c r="E112" s="114" t="s">
        <v>296</v>
      </c>
      <c r="F112" s="135" t="s">
        <v>296</v>
      </c>
    </row>
    <row r="113" spans="1:8" s="84" customFormat="1">
      <c r="A113" s="43"/>
      <c r="B113" s="199" t="s">
        <v>553</v>
      </c>
      <c r="C113" s="200"/>
      <c r="D113" s="200"/>
      <c r="E113" s="200"/>
      <c r="F113" s="201"/>
      <c r="H113" s="114"/>
    </row>
    <row r="114" spans="1:8" s="84" customFormat="1" ht="21" customHeight="1">
      <c r="A114" s="40">
        <f>A112+1</f>
        <v>100</v>
      </c>
      <c r="B114" s="16" t="s">
        <v>570</v>
      </c>
      <c r="C114" s="116">
        <v>3.87</v>
      </c>
      <c r="D114" s="11" t="s">
        <v>59</v>
      </c>
      <c r="E114" s="114" t="s">
        <v>295</v>
      </c>
      <c r="F114" s="135" t="s">
        <v>295</v>
      </c>
    </row>
    <row r="115" spans="1:8" s="84" customFormat="1">
      <c r="A115" s="40">
        <f>A114+1</f>
        <v>101</v>
      </c>
      <c r="B115" s="16" t="s">
        <v>624</v>
      </c>
      <c r="C115" s="116">
        <v>1.71</v>
      </c>
      <c r="D115" s="11" t="s">
        <v>650</v>
      </c>
      <c r="E115" s="114" t="s">
        <v>296</v>
      </c>
      <c r="F115" s="135" t="s">
        <v>296</v>
      </c>
    </row>
    <row r="116" spans="1:8" s="84" customFormat="1">
      <c r="A116" s="40">
        <f t="shared" ref="A116:A118" si="4">A115+1</f>
        <v>102</v>
      </c>
      <c r="B116" s="16" t="s">
        <v>467</v>
      </c>
      <c r="C116" s="116">
        <v>0.94</v>
      </c>
      <c r="D116" s="11" t="s">
        <v>13</v>
      </c>
      <c r="E116" s="114" t="s">
        <v>296</v>
      </c>
      <c r="F116" s="135" t="s">
        <v>296</v>
      </c>
    </row>
    <row r="117" spans="1:8" s="84" customFormat="1" ht="26.4">
      <c r="A117" s="40">
        <f t="shared" si="4"/>
        <v>103</v>
      </c>
      <c r="B117" s="17" t="s">
        <v>466</v>
      </c>
      <c r="C117" s="117">
        <v>1.81</v>
      </c>
      <c r="D117" s="9" t="s">
        <v>627</v>
      </c>
      <c r="E117" s="114" t="s">
        <v>296</v>
      </c>
      <c r="F117" s="135" t="s">
        <v>296</v>
      </c>
    </row>
    <row r="118" spans="1:8" s="84" customFormat="1">
      <c r="A118" s="40">
        <f t="shared" si="4"/>
        <v>104</v>
      </c>
      <c r="B118" s="17" t="s">
        <v>359</v>
      </c>
      <c r="C118" s="117">
        <v>0.155</v>
      </c>
      <c r="D118" s="9" t="s">
        <v>13</v>
      </c>
      <c r="E118" s="114" t="s">
        <v>296</v>
      </c>
      <c r="F118" s="135" t="s">
        <v>296</v>
      </c>
    </row>
    <row r="119" spans="1:8" s="84" customFormat="1" ht="16.2" customHeight="1">
      <c r="A119" s="43"/>
      <c r="B119" s="196" t="s">
        <v>582</v>
      </c>
      <c r="C119" s="197"/>
      <c r="D119" s="197"/>
      <c r="E119" s="197"/>
      <c r="F119" s="198"/>
    </row>
    <row r="120" spans="1:8" s="84" customFormat="1">
      <c r="A120" s="44">
        <f>A118+1</f>
        <v>105</v>
      </c>
      <c r="B120" s="18" t="s">
        <v>583</v>
      </c>
      <c r="C120" s="117">
        <v>0.49</v>
      </c>
      <c r="D120" s="9" t="s">
        <v>13</v>
      </c>
      <c r="E120" s="114" t="s">
        <v>296</v>
      </c>
      <c r="F120" s="135" t="s">
        <v>296</v>
      </c>
    </row>
    <row r="121" spans="1:8" s="84" customFormat="1" ht="15.6" customHeight="1">
      <c r="A121" s="43"/>
      <c r="B121" s="171" t="s">
        <v>554</v>
      </c>
      <c r="C121" s="172"/>
      <c r="D121" s="172"/>
      <c r="E121" s="172"/>
      <c r="F121" s="173"/>
    </row>
    <row r="122" spans="1:8" s="84" customFormat="1" ht="26.4">
      <c r="A122" s="40">
        <f>A120+1</f>
        <v>106</v>
      </c>
      <c r="B122" s="17" t="s">
        <v>468</v>
      </c>
      <c r="C122" s="117">
        <v>0.28000000000000003</v>
      </c>
      <c r="D122" s="9" t="s">
        <v>653</v>
      </c>
      <c r="E122" s="114" t="s">
        <v>296</v>
      </c>
      <c r="F122" s="135" t="s">
        <v>296</v>
      </c>
    </row>
    <row r="123" spans="1:8" s="84" customFormat="1" ht="26.4">
      <c r="A123" s="40">
        <f>A122+1</f>
        <v>107</v>
      </c>
      <c r="B123" s="138" t="s">
        <v>567</v>
      </c>
      <c r="C123" s="116">
        <v>1.84</v>
      </c>
      <c r="D123" s="11" t="s">
        <v>59</v>
      </c>
      <c r="E123" s="114" t="s">
        <v>297</v>
      </c>
      <c r="F123" s="135" t="s">
        <v>297</v>
      </c>
    </row>
    <row r="124" spans="1:8" s="84" customFormat="1">
      <c r="A124" s="40">
        <f t="shared" ref="A124:A138" si="5">A123+1</f>
        <v>108</v>
      </c>
      <c r="B124" s="17" t="s">
        <v>469</v>
      </c>
      <c r="C124" s="117">
        <v>0.3</v>
      </c>
      <c r="D124" s="11" t="s">
        <v>59</v>
      </c>
      <c r="E124" s="114" t="s">
        <v>296</v>
      </c>
      <c r="F124" s="135" t="s">
        <v>296</v>
      </c>
    </row>
    <row r="125" spans="1:8" s="84" customFormat="1">
      <c r="A125" s="40">
        <f t="shared" si="5"/>
        <v>109</v>
      </c>
      <c r="B125" s="125" t="s">
        <v>470</v>
      </c>
      <c r="C125" s="117">
        <v>2.63</v>
      </c>
      <c r="D125" s="11" t="s">
        <v>59</v>
      </c>
      <c r="E125" s="114" t="s">
        <v>295</v>
      </c>
      <c r="F125" s="135" t="s">
        <v>295</v>
      </c>
    </row>
    <row r="126" spans="1:8" s="84" customFormat="1">
      <c r="A126" s="40">
        <f t="shared" si="5"/>
        <v>110</v>
      </c>
      <c r="B126" s="125" t="s">
        <v>471</v>
      </c>
      <c r="C126" s="117">
        <v>0.25</v>
      </c>
      <c r="D126" s="11" t="s">
        <v>13</v>
      </c>
      <c r="E126" s="114" t="s">
        <v>296</v>
      </c>
      <c r="F126" s="135" t="s">
        <v>296</v>
      </c>
    </row>
    <row r="127" spans="1:8" s="84" customFormat="1">
      <c r="A127" s="40">
        <f t="shared" si="5"/>
        <v>111</v>
      </c>
      <c r="B127" s="125" t="s">
        <v>70</v>
      </c>
      <c r="C127" s="117">
        <v>0.31</v>
      </c>
      <c r="D127" s="11" t="s">
        <v>59</v>
      </c>
      <c r="E127" s="114" t="s">
        <v>296</v>
      </c>
      <c r="F127" s="135" t="s">
        <v>296</v>
      </c>
    </row>
    <row r="128" spans="1:8" s="84" customFormat="1">
      <c r="A128" s="40">
        <f t="shared" si="5"/>
        <v>112</v>
      </c>
      <c r="B128" s="16" t="s">
        <v>472</v>
      </c>
      <c r="C128" s="116">
        <v>0.58399999999999996</v>
      </c>
      <c r="D128" s="11" t="s">
        <v>627</v>
      </c>
      <c r="E128" s="114" t="s">
        <v>296</v>
      </c>
      <c r="F128" s="135" t="s">
        <v>296</v>
      </c>
    </row>
    <row r="129" spans="1:6" s="84" customFormat="1">
      <c r="A129" s="40">
        <f t="shared" si="5"/>
        <v>113</v>
      </c>
      <c r="B129" s="17" t="s">
        <v>462</v>
      </c>
      <c r="C129" s="117">
        <v>0.11</v>
      </c>
      <c r="D129" s="11" t="s">
        <v>59</v>
      </c>
      <c r="E129" s="114" t="s">
        <v>296</v>
      </c>
      <c r="F129" s="135" t="s">
        <v>296</v>
      </c>
    </row>
    <row r="130" spans="1:6" s="84" customFormat="1">
      <c r="A130" s="40">
        <f t="shared" si="5"/>
        <v>114</v>
      </c>
      <c r="B130" s="17" t="s">
        <v>473</v>
      </c>
      <c r="C130" s="117">
        <v>0.17</v>
      </c>
      <c r="D130" s="11" t="s">
        <v>627</v>
      </c>
      <c r="E130" s="114" t="s">
        <v>296</v>
      </c>
      <c r="F130" s="135" t="s">
        <v>296</v>
      </c>
    </row>
    <row r="131" spans="1:6" s="84" customFormat="1">
      <c r="A131" s="40">
        <f t="shared" si="5"/>
        <v>115</v>
      </c>
      <c r="B131" s="17" t="s">
        <v>474</v>
      </c>
      <c r="C131" s="117">
        <v>0.52</v>
      </c>
      <c r="D131" s="11" t="s">
        <v>654</v>
      </c>
      <c r="E131" s="114" t="s">
        <v>296</v>
      </c>
      <c r="F131" s="135" t="s">
        <v>296</v>
      </c>
    </row>
    <row r="132" spans="1:6" s="84" customFormat="1">
      <c r="A132" s="40">
        <f t="shared" si="5"/>
        <v>116</v>
      </c>
      <c r="B132" s="17" t="s">
        <v>82</v>
      </c>
      <c r="C132" s="117">
        <v>0.115</v>
      </c>
      <c r="D132" s="9" t="s">
        <v>13</v>
      </c>
      <c r="E132" s="114" t="s">
        <v>296</v>
      </c>
      <c r="F132" s="135" t="s">
        <v>296</v>
      </c>
    </row>
    <row r="133" spans="1:6" s="84" customFormat="1" ht="26.4">
      <c r="A133" s="40">
        <f t="shared" si="5"/>
        <v>117</v>
      </c>
      <c r="B133" s="17" t="s">
        <v>475</v>
      </c>
      <c r="C133" s="117">
        <v>0.17</v>
      </c>
      <c r="D133" s="9" t="s">
        <v>655</v>
      </c>
      <c r="E133" s="114" t="s">
        <v>296</v>
      </c>
      <c r="F133" s="135" t="s">
        <v>296</v>
      </c>
    </row>
    <row r="134" spans="1:6" s="84" customFormat="1">
      <c r="A134" s="40">
        <f t="shared" si="5"/>
        <v>118</v>
      </c>
      <c r="B134" s="125" t="s">
        <v>476</v>
      </c>
      <c r="C134" s="117">
        <v>0.33</v>
      </c>
      <c r="D134" s="11" t="s">
        <v>59</v>
      </c>
      <c r="E134" s="114" t="s">
        <v>295</v>
      </c>
      <c r="F134" s="135" t="s">
        <v>295</v>
      </c>
    </row>
    <row r="135" spans="1:6" s="84" customFormat="1">
      <c r="A135" s="40">
        <f t="shared" si="5"/>
        <v>119</v>
      </c>
      <c r="B135" s="17" t="s">
        <v>571</v>
      </c>
      <c r="C135" s="117">
        <v>7.0000000000000007E-2</v>
      </c>
      <c r="D135" s="9" t="s">
        <v>13</v>
      </c>
      <c r="E135" s="114" t="s">
        <v>296</v>
      </c>
      <c r="F135" s="135" t="s">
        <v>296</v>
      </c>
    </row>
    <row r="136" spans="1:6" s="84" customFormat="1">
      <c r="A136" s="40">
        <f t="shared" si="5"/>
        <v>120</v>
      </c>
      <c r="B136" s="17" t="s">
        <v>477</v>
      </c>
      <c r="C136" s="117">
        <v>0.36</v>
      </c>
      <c r="D136" s="9" t="s">
        <v>13</v>
      </c>
      <c r="E136" s="114" t="s">
        <v>296</v>
      </c>
      <c r="F136" s="135" t="s">
        <v>296</v>
      </c>
    </row>
    <row r="137" spans="1:6" s="84" customFormat="1">
      <c r="A137" s="40">
        <f t="shared" si="5"/>
        <v>121</v>
      </c>
      <c r="B137" s="17" t="s">
        <v>478</v>
      </c>
      <c r="C137" s="117">
        <v>0.06</v>
      </c>
      <c r="D137" s="9" t="s">
        <v>13</v>
      </c>
      <c r="E137" s="114" t="s">
        <v>296</v>
      </c>
      <c r="F137" s="135" t="s">
        <v>296</v>
      </c>
    </row>
    <row r="138" spans="1:6" s="84" customFormat="1">
      <c r="A138" s="40">
        <f t="shared" si="5"/>
        <v>122</v>
      </c>
      <c r="B138" s="17" t="s">
        <v>625</v>
      </c>
      <c r="C138" s="117">
        <v>0.2</v>
      </c>
      <c r="D138" s="9" t="s">
        <v>13</v>
      </c>
      <c r="E138" s="114" t="s">
        <v>296</v>
      </c>
      <c r="F138" s="135" t="s">
        <v>296</v>
      </c>
    </row>
    <row r="139" spans="1:6" s="84" customFormat="1">
      <c r="A139" s="43"/>
      <c r="B139" s="199" t="s">
        <v>555</v>
      </c>
      <c r="C139" s="200"/>
      <c r="D139" s="200"/>
      <c r="E139" s="200"/>
      <c r="F139" s="201"/>
    </row>
    <row r="140" spans="1:6" s="84" customFormat="1">
      <c r="A140" s="44">
        <f>A138+1</f>
        <v>123</v>
      </c>
      <c r="B140" s="17" t="s">
        <v>479</v>
      </c>
      <c r="C140" s="117">
        <v>0.76</v>
      </c>
      <c r="D140" s="11" t="s">
        <v>59</v>
      </c>
      <c r="E140" s="114" t="s">
        <v>296</v>
      </c>
      <c r="F140" s="135" t="s">
        <v>296</v>
      </c>
    </row>
    <row r="141" spans="1:6" s="84" customFormat="1" ht="26.4">
      <c r="A141" s="44">
        <f>A140+1</f>
        <v>124</v>
      </c>
      <c r="B141" s="17" t="s">
        <v>480</v>
      </c>
      <c r="C141" s="117">
        <v>0.24</v>
      </c>
      <c r="D141" s="9" t="s">
        <v>652</v>
      </c>
      <c r="E141" s="114" t="s">
        <v>296</v>
      </c>
      <c r="F141" s="135" t="s">
        <v>296</v>
      </c>
    </row>
    <row r="142" spans="1:6" s="84" customFormat="1">
      <c r="A142" s="44">
        <f t="shared" ref="A142:A145" si="6">A141+1</f>
        <v>125</v>
      </c>
      <c r="B142" s="17" t="s">
        <v>481</v>
      </c>
      <c r="C142" s="117">
        <v>0.51</v>
      </c>
      <c r="D142" s="11" t="s">
        <v>59</v>
      </c>
      <c r="E142" s="114" t="s">
        <v>295</v>
      </c>
      <c r="F142" s="135" t="s">
        <v>295</v>
      </c>
    </row>
    <row r="143" spans="1:6" s="84" customFormat="1">
      <c r="A143" s="44">
        <f t="shared" si="6"/>
        <v>126</v>
      </c>
      <c r="B143" s="17" t="s">
        <v>481</v>
      </c>
      <c r="C143" s="117">
        <v>0.25</v>
      </c>
      <c r="D143" s="9" t="s">
        <v>13</v>
      </c>
      <c r="E143" s="114" t="s">
        <v>296</v>
      </c>
      <c r="F143" s="135" t="s">
        <v>296</v>
      </c>
    </row>
    <row r="144" spans="1:6" s="84" customFormat="1">
      <c r="A144" s="44">
        <f t="shared" si="6"/>
        <v>127</v>
      </c>
      <c r="B144" s="17" t="s">
        <v>89</v>
      </c>
      <c r="C144" s="117">
        <v>0.56999999999999995</v>
      </c>
      <c r="D144" s="11" t="s">
        <v>59</v>
      </c>
      <c r="E144" s="114" t="s">
        <v>296</v>
      </c>
      <c r="F144" s="135" t="s">
        <v>296</v>
      </c>
    </row>
    <row r="145" spans="1:6" s="84" customFormat="1">
      <c r="A145" s="44">
        <f t="shared" si="6"/>
        <v>128</v>
      </c>
      <c r="B145" s="17" t="s">
        <v>482</v>
      </c>
      <c r="C145" s="117">
        <v>0.59</v>
      </c>
      <c r="D145" s="9" t="s">
        <v>13</v>
      </c>
      <c r="E145" s="114" t="s">
        <v>296</v>
      </c>
      <c r="F145" s="135" t="s">
        <v>296</v>
      </c>
    </row>
    <row r="146" spans="1:6" s="84" customFormat="1">
      <c r="A146" s="43"/>
      <c r="B146" s="21" t="s">
        <v>556</v>
      </c>
      <c r="C146" s="120"/>
      <c r="D146" s="15"/>
      <c r="E146" s="144"/>
      <c r="F146" s="145"/>
    </row>
    <row r="147" spans="1:6" s="84" customFormat="1">
      <c r="A147" s="44">
        <f>A145+1</f>
        <v>129</v>
      </c>
      <c r="B147" s="17" t="s">
        <v>483</v>
      </c>
      <c r="C147" s="117">
        <v>0.32</v>
      </c>
      <c r="D147" s="9" t="s">
        <v>13</v>
      </c>
      <c r="E147" s="114" t="s">
        <v>296</v>
      </c>
      <c r="F147" s="135" t="s">
        <v>296</v>
      </c>
    </row>
    <row r="148" spans="1:6" s="84" customFormat="1">
      <c r="A148" s="44">
        <f>A147+1</f>
        <v>130</v>
      </c>
      <c r="B148" s="17" t="s">
        <v>484</v>
      </c>
      <c r="C148" s="117">
        <v>0.71</v>
      </c>
      <c r="D148" s="9" t="s">
        <v>13</v>
      </c>
      <c r="E148" s="114" t="s">
        <v>296</v>
      </c>
      <c r="F148" s="135" t="s">
        <v>296</v>
      </c>
    </row>
    <row r="149" spans="1:6" s="84" customFormat="1">
      <c r="A149" s="44">
        <f t="shared" ref="A149:A154" si="7">A148+1</f>
        <v>131</v>
      </c>
      <c r="B149" s="17" t="s">
        <v>485</v>
      </c>
      <c r="C149" s="117">
        <v>1.2849999999999999</v>
      </c>
      <c r="D149" s="9" t="s">
        <v>13</v>
      </c>
      <c r="E149" s="114" t="s">
        <v>296</v>
      </c>
      <c r="F149" s="135" t="s">
        <v>296</v>
      </c>
    </row>
    <row r="150" spans="1:6" s="84" customFormat="1">
      <c r="A150" s="44">
        <f t="shared" si="7"/>
        <v>132</v>
      </c>
      <c r="B150" s="17" t="s">
        <v>486</v>
      </c>
      <c r="C150" s="117">
        <v>4.2699999999999996</v>
      </c>
      <c r="D150" s="9" t="s">
        <v>13</v>
      </c>
      <c r="E150" s="114" t="s">
        <v>296</v>
      </c>
      <c r="F150" s="135" t="s">
        <v>296</v>
      </c>
    </row>
    <row r="151" spans="1:6" s="84" customFormat="1">
      <c r="A151" s="44">
        <f t="shared" si="7"/>
        <v>133</v>
      </c>
      <c r="B151" s="17" t="s">
        <v>626</v>
      </c>
      <c r="C151" s="117">
        <f>0.97</f>
        <v>0.97</v>
      </c>
      <c r="D151" s="9" t="s">
        <v>13</v>
      </c>
      <c r="E151" s="114" t="s">
        <v>296</v>
      </c>
      <c r="F151" s="135" t="s">
        <v>296</v>
      </c>
    </row>
    <row r="152" spans="1:6" s="84" customFormat="1">
      <c r="A152" s="44">
        <f t="shared" si="7"/>
        <v>134</v>
      </c>
      <c r="B152" s="17" t="s">
        <v>487</v>
      </c>
      <c r="C152" s="117">
        <f>2.29</f>
        <v>2.29</v>
      </c>
      <c r="D152" s="9" t="s">
        <v>13</v>
      </c>
      <c r="E152" s="114" t="s">
        <v>296</v>
      </c>
      <c r="F152" s="135" t="s">
        <v>296</v>
      </c>
    </row>
    <row r="153" spans="1:6" s="84" customFormat="1">
      <c r="A153" s="44">
        <f t="shared" si="7"/>
        <v>135</v>
      </c>
      <c r="B153" s="17" t="s">
        <v>488</v>
      </c>
      <c r="C153" s="117">
        <v>3.73</v>
      </c>
      <c r="D153" s="9" t="s">
        <v>13</v>
      </c>
      <c r="E153" s="114" t="s">
        <v>296</v>
      </c>
      <c r="F153" s="135" t="s">
        <v>296</v>
      </c>
    </row>
    <row r="154" spans="1:6" s="84" customFormat="1">
      <c r="A154" s="44">
        <f t="shared" si="7"/>
        <v>136</v>
      </c>
      <c r="B154" s="17" t="s">
        <v>489</v>
      </c>
      <c r="C154" s="117">
        <v>0.13</v>
      </c>
      <c r="D154" s="9" t="s">
        <v>650</v>
      </c>
      <c r="E154" s="114" t="s">
        <v>296</v>
      </c>
      <c r="F154" s="135" t="s">
        <v>296</v>
      </c>
    </row>
    <row r="155" spans="1:6" s="84" customFormat="1">
      <c r="A155" s="43"/>
      <c r="B155" s="21" t="s">
        <v>557</v>
      </c>
      <c r="C155" s="120"/>
      <c r="D155" s="15"/>
      <c r="E155" s="144"/>
      <c r="F155" s="145"/>
    </row>
    <row r="156" spans="1:6" s="84" customFormat="1">
      <c r="A156" s="44">
        <f>A154+1</f>
        <v>137</v>
      </c>
      <c r="B156" s="17" t="s">
        <v>490</v>
      </c>
      <c r="C156" s="117">
        <v>0.28000000000000003</v>
      </c>
      <c r="D156" s="11" t="s">
        <v>59</v>
      </c>
      <c r="E156" s="114" t="s">
        <v>296</v>
      </c>
      <c r="F156" s="135" t="s">
        <v>296</v>
      </c>
    </row>
    <row r="157" spans="1:6" s="84" customFormat="1">
      <c r="A157" s="44">
        <f>A156+1</f>
        <v>138</v>
      </c>
      <c r="B157" s="17" t="s">
        <v>491</v>
      </c>
      <c r="C157" s="117">
        <v>0.51</v>
      </c>
      <c r="D157" s="11" t="s">
        <v>59</v>
      </c>
      <c r="E157" s="114" t="s">
        <v>296</v>
      </c>
      <c r="F157" s="135" t="s">
        <v>296</v>
      </c>
    </row>
    <row r="158" spans="1:6" s="84" customFormat="1">
      <c r="A158" s="44">
        <f t="shared" ref="A158:A160" si="8">A157+1</f>
        <v>139</v>
      </c>
      <c r="B158" s="16" t="s">
        <v>492</v>
      </c>
      <c r="C158" s="116">
        <v>0.29499999999999998</v>
      </c>
      <c r="D158" s="11" t="s">
        <v>645</v>
      </c>
      <c r="E158" s="114" t="s">
        <v>296</v>
      </c>
      <c r="F158" s="135" t="s">
        <v>296</v>
      </c>
    </row>
    <row r="159" spans="1:6" s="84" customFormat="1">
      <c r="A159" s="44">
        <f t="shared" si="8"/>
        <v>140</v>
      </c>
      <c r="B159" s="17" t="s">
        <v>493</v>
      </c>
      <c r="C159" s="117">
        <v>0.9</v>
      </c>
      <c r="D159" s="11" t="s">
        <v>59</v>
      </c>
      <c r="E159" s="114" t="s">
        <v>296</v>
      </c>
      <c r="F159" s="135" t="s">
        <v>296</v>
      </c>
    </row>
    <row r="160" spans="1:6" s="84" customFormat="1" ht="26.4">
      <c r="A160" s="44">
        <f t="shared" si="8"/>
        <v>141</v>
      </c>
      <c r="B160" s="17" t="s">
        <v>494</v>
      </c>
      <c r="C160" s="117">
        <v>2.82</v>
      </c>
      <c r="D160" s="9" t="s">
        <v>627</v>
      </c>
      <c r="E160" s="114" t="s">
        <v>296</v>
      </c>
      <c r="F160" s="135" t="s">
        <v>296</v>
      </c>
    </row>
    <row r="161" spans="1:6" s="84" customFormat="1" ht="14.4" customHeight="1">
      <c r="A161" s="146"/>
      <c r="B161" s="168" t="s">
        <v>558</v>
      </c>
      <c r="C161" s="169"/>
      <c r="D161" s="169"/>
      <c r="E161" s="169"/>
      <c r="F161" s="170"/>
    </row>
    <row r="162" spans="1:6" s="84" customFormat="1">
      <c r="A162" s="40">
        <f>A160+1</f>
        <v>142</v>
      </c>
      <c r="B162" s="17" t="s">
        <v>495</v>
      </c>
      <c r="C162" s="119">
        <v>0.4</v>
      </c>
      <c r="D162" s="59" t="s">
        <v>13</v>
      </c>
      <c r="E162" s="114" t="s">
        <v>296</v>
      </c>
      <c r="F162" s="135" t="s">
        <v>296</v>
      </c>
    </row>
    <row r="163" spans="1:6" s="84" customFormat="1" ht="26.4">
      <c r="A163" s="40">
        <f>A162+1</f>
        <v>143</v>
      </c>
      <c r="B163" s="17" t="s">
        <v>496</v>
      </c>
      <c r="C163" s="117">
        <v>0.49399999999999999</v>
      </c>
      <c r="D163" s="9" t="s">
        <v>355</v>
      </c>
      <c r="E163" s="114" t="s">
        <v>296</v>
      </c>
      <c r="F163" s="135" t="s">
        <v>296</v>
      </c>
    </row>
    <row r="164" spans="1:6" s="84" customFormat="1" ht="26.4">
      <c r="A164" s="40">
        <f t="shared" ref="A164" si="9">A163+1</f>
        <v>144</v>
      </c>
      <c r="B164" s="137" t="s">
        <v>498</v>
      </c>
      <c r="C164" s="117">
        <v>1.085</v>
      </c>
      <c r="D164" s="9" t="s">
        <v>354</v>
      </c>
      <c r="E164" s="114" t="s">
        <v>296</v>
      </c>
      <c r="F164" s="135" t="s">
        <v>296</v>
      </c>
    </row>
    <row r="165" spans="1:6" s="84" customFormat="1" ht="26.4">
      <c r="A165" s="40">
        <f t="shared" ref="A165:A175" si="10">A164+1</f>
        <v>145</v>
      </c>
      <c r="B165" s="17" t="s">
        <v>251</v>
      </c>
      <c r="C165" s="117">
        <v>0.53</v>
      </c>
      <c r="D165" s="9" t="s">
        <v>355</v>
      </c>
      <c r="E165" s="114" t="s">
        <v>296</v>
      </c>
      <c r="F165" s="135" t="s">
        <v>296</v>
      </c>
    </row>
    <row r="166" spans="1:6" s="84" customFormat="1">
      <c r="A166" s="40">
        <f t="shared" si="10"/>
        <v>146</v>
      </c>
      <c r="B166" s="17" t="s">
        <v>499</v>
      </c>
      <c r="C166" s="117">
        <v>0.33</v>
      </c>
      <c r="D166" s="9" t="s">
        <v>13</v>
      </c>
      <c r="E166" s="114" t="s">
        <v>296</v>
      </c>
      <c r="F166" s="135" t="s">
        <v>296</v>
      </c>
    </row>
    <row r="167" spans="1:6" s="84" customFormat="1" ht="26.4">
      <c r="A167" s="40">
        <f t="shared" si="10"/>
        <v>147</v>
      </c>
      <c r="B167" s="17" t="s">
        <v>500</v>
      </c>
      <c r="C167" s="117">
        <v>1.33</v>
      </c>
      <c r="D167" s="9" t="s">
        <v>652</v>
      </c>
      <c r="E167" s="114" t="s">
        <v>296</v>
      </c>
      <c r="F167" s="135" t="s">
        <v>296</v>
      </c>
    </row>
    <row r="168" spans="1:6" s="84" customFormat="1" ht="26.4">
      <c r="A168" s="40">
        <f t="shared" si="10"/>
        <v>148</v>
      </c>
      <c r="B168" s="17" t="s">
        <v>501</v>
      </c>
      <c r="C168" s="117">
        <v>0.31</v>
      </c>
      <c r="D168" s="9" t="s">
        <v>645</v>
      </c>
      <c r="E168" s="114" t="s">
        <v>296</v>
      </c>
      <c r="F168" s="135" t="s">
        <v>296</v>
      </c>
    </row>
    <row r="169" spans="1:6" s="84" customFormat="1">
      <c r="A169" s="40">
        <f t="shared" si="10"/>
        <v>149</v>
      </c>
      <c r="B169" s="17" t="s">
        <v>502</v>
      </c>
      <c r="C169" s="117">
        <v>0.56999999999999995</v>
      </c>
      <c r="D169" s="9" t="s">
        <v>13</v>
      </c>
      <c r="E169" s="114" t="s">
        <v>296</v>
      </c>
      <c r="F169" s="135" t="s">
        <v>296</v>
      </c>
    </row>
    <row r="170" spans="1:6" s="84" customFormat="1">
      <c r="A170" s="40">
        <f t="shared" si="10"/>
        <v>150</v>
      </c>
      <c r="B170" s="17" t="s">
        <v>497</v>
      </c>
      <c r="C170" s="117">
        <v>0.41</v>
      </c>
      <c r="D170" s="9" t="s">
        <v>13</v>
      </c>
      <c r="E170" s="114" t="s">
        <v>296</v>
      </c>
      <c r="F170" s="135" t="s">
        <v>296</v>
      </c>
    </row>
    <row r="171" spans="1:6" s="84" customFormat="1">
      <c r="A171" s="40">
        <f t="shared" si="10"/>
        <v>151</v>
      </c>
      <c r="B171" s="16" t="s">
        <v>259</v>
      </c>
      <c r="C171" s="116">
        <v>0.22700000000000001</v>
      </c>
      <c r="D171" s="9" t="s">
        <v>13</v>
      </c>
      <c r="E171" s="114" t="s">
        <v>296</v>
      </c>
      <c r="F171" s="135" t="s">
        <v>296</v>
      </c>
    </row>
    <row r="172" spans="1:6" s="84" customFormat="1">
      <c r="A172" s="40">
        <f t="shared" si="10"/>
        <v>152</v>
      </c>
      <c r="B172" s="17" t="s">
        <v>503</v>
      </c>
      <c r="C172" s="117">
        <v>0.24</v>
      </c>
      <c r="D172" s="9" t="s">
        <v>13</v>
      </c>
      <c r="E172" s="114" t="s">
        <v>296</v>
      </c>
      <c r="F172" s="135" t="s">
        <v>296</v>
      </c>
    </row>
    <row r="173" spans="1:6" s="84" customFormat="1" ht="26.4">
      <c r="A173" s="40">
        <f t="shared" si="10"/>
        <v>153</v>
      </c>
      <c r="B173" s="17" t="s">
        <v>504</v>
      </c>
      <c r="C173" s="117">
        <v>0.8</v>
      </c>
      <c r="D173" s="9" t="s">
        <v>652</v>
      </c>
      <c r="E173" s="114" t="s">
        <v>296</v>
      </c>
      <c r="F173" s="135" t="s">
        <v>296</v>
      </c>
    </row>
    <row r="174" spans="1:6" s="84" customFormat="1">
      <c r="A174" s="40">
        <f t="shared" si="10"/>
        <v>154</v>
      </c>
      <c r="B174" s="17" t="s">
        <v>505</v>
      </c>
      <c r="C174" s="117">
        <v>2.09</v>
      </c>
      <c r="D174" s="9" t="s">
        <v>13</v>
      </c>
      <c r="E174" s="114" t="s">
        <v>296</v>
      </c>
      <c r="F174" s="135" t="s">
        <v>296</v>
      </c>
    </row>
    <row r="175" spans="1:6" s="84" customFormat="1" ht="26.4">
      <c r="A175" s="40">
        <f t="shared" si="10"/>
        <v>155</v>
      </c>
      <c r="B175" s="17" t="s">
        <v>506</v>
      </c>
      <c r="C175" s="117">
        <v>0.37</v>
      </c>
      <c r="D175" s="9" t="s">
        <v>652</v>
      </c>
      <c r="E175" s="114" t="s">
        <v>296</v>
      </c>
      <c r="F175" s="135" t="s">
        <v>296</v>
      </c>
    </row>
    <row r="176" spans="1:6" s="84" customFormat="1" ht="16.2">
      <c r="A176" s="43"/>
      <c r="B176" s="22" t="s">
        <v>559</v>
      </c>
      <c r="C176" s="121"/>
      <c r="D176" s="23"/>
      <c r="E176" s="147"/>
      <c r="F176" s="148"/>
    </row>
    <row r="177" spans="1:6" s="84" customFormat="1" ht="26.4">
      <c r="A177" s="44">
        <f>A175+1</f>
        <v>156</v>
      </c>
      <c r="B177" s="18" t="s">
        <v>507</v>
      </c>
      <c r="C177" s="117">
        <v>1.08</v>
      </c>
      <c r="D177" s="9" t="s">
        <v>645</v>
      </c>
      <c r="E177" s="114" t="s">
        <v>296</v>
      </c>
      <c r="F177" s="135" t="s">
        <v>296</v>
      </c>
    </row>
    <row r="178" spans="1:6" s="84" customFormat="1" ht="16.2">
      <c r="A178" s="43"/>
      <c r="B178" s="22" t="s">
        <v>560</v>
      </c>
      <c r="C178" s="121"/>
      <c r="D178" s="23"/>
      <c r="E178" s="147"/>
      <c r="F178" s="148"/>
    </row>
    <row r="179" spans="1:6" s="84" customFormat="1" ht="26.4">
      <c r="A179" s="44">
        <f>A177+1</f>
        <v>157</v>
      </c>
      <c r="B179" s="17" t="s">
        <v>508</v>
      </c>
      <c r="C179" s="117">
        <v>3.3250000000000002</v>
      </c>
      <c r="D179" s="9" t="s">
        <v>655</v>
      </c>
      <c r="E179" s="114" t="s">
        <v>296</v>
      </c>
      <c r="F179" s="135" t="s">
        <v>296</v>
      </c>
    </row>
    <row r="180" spans="1:6" s="84" customFormat="1">
      <c r="A180" s="44">
        <f>A179+1</f>
        <v>158</v>
      </c>
      <c r="B180" s="17" t="s">
        <v>161</v>
      </c>
      <c r="C180" s="117">
        <v>0.17499999999999999</v>
      </c>
      <c r="D180" s="9" t="s">
        <v>13</v>
      </c>
      <c r="E180" s="114" t="s">
        <v>296</v>
      </c>
      <c r="F180" s="135" t="s">
        <v>296</v>
      </c>
    </row>
    <row r="181" spans="1:6" s="84" customFormat="1" ht="26.4">
      <c r="A181" s="44">
        <f t="shared" ref="A181:A214" si="11">A180+1</f>
        <v>159</v>
      </c>
      <c r="B181" s="17" t="s">
        <v>509</v>
      </c>
      <c r="C181" s="117">
        <v>0.70499999999999996</v>
      </c>
      <c r="D181" s="9" t="s">
        <v>652</v>
      </c>
      <c r="E181" s="114" t="s">
        <v>296</v>
      </c>
      <c r="F181" s="135" t="s">
        <v>296</v>
      </c>
    </row>
    <row r="182" spans="1:6" s="84" customFormat="1">
      <c r="A182" s="44">
        <f t="shared" si="11"/>
        <v>160</v>
      </c>
      <c r="B182" s="17" t="s">
        <v>510</v>
      </c>
      <c r="C182" s="117">
        <v>0.8</v>
      </c>
      <c r="D182" s="10" t="s">
        <v>13</v>
      </c>
      <c r="E182" s="114" t="s">
        <v>296</v>
      </c>
      <c r="F182" s="135" t="s">
        <v>296</v>
      </c>
    </row>
    <row r="183" spans="1:6" s="84" customFormat="1">
      <c r="A183" s="44">
        <f t="shared" si="11"/>
        <v>161</v>
      </c>
      <c r="B183" s="17" t="s">
        <v>511</v>
      </c>
      <c r="C183" s="117">
        <v>0.41499999999999998</v>
      </c>
      <c r="D183" s="10" t="s">
        <v>13</v>
      </c>
      <c r="E183" s="114" t="s">
        <v>296</v>
      </c>
      <c r="F183" s="135" t="s">
        <v>296</v>
      </c>
    </row>
    <row r="184" spans="1:6" s="84" customFormat="1" ht="26.4">
      <c r="A184" s="44">
        <f t="shared" si="11"/>
        <v>162</v>
      </c>
      <c r="B184" s="17" t="s">
        <v>310</v>
      </c>
      <c r="C184" s="117">
        <v>0.91</v>
      </c>
      <c r="D184" s="10" t="s">
        <v>355</v>
      </c>
      <c r="E184" s="114" t="s">
        <v>296</v>
      </c>
      <c r="F184" s="135" t="s">
        <v>296</v>
      </c>
    </row>
    <row r="185" spans="1:6" s="84" customFormat="1">
      <c r="A185" s="44">
        <f t="shared" si="11"/>
        <v>163</v>
      </c>
      <c r="B185" s="17" t="s">
        <v>512</v>
      </c>
      <c r="C185" s="117">
        <v>0.35</v>
      </c>
      <c r="D185" s="9" t="s">
        <v>563</v>
      </c>
      <c r="E185" s="114" t="s">
        <v>296</v>
      </c>
      <c r="F185" s="135" t="s">
        <v>296</v>
      </c>
    </row>
    <row r="186" spans="1:6" s="84" customFormat="1">
      <c r="A186" s="44">
        <f t="shared" si="11"/>
        <v>164</v>
      </c>
      <c r="B186" s="17" t="s">
        <v>513</v>
      </c>
      <c r="C186" s="117">
        <v>0.17499999999999999</v>
      </c>
      <c r="D186" s="9" t="s">
        <v>650</v>
      </c>
      <c r="E186" s="114" t="s">
        <v>296</v>
      </c>
      <c r="F186" s="135" t="s">
        <v>296</v>
      </c>
    </row>
    <row r="187" spans="1:6" s="84" customFormat="1" ht="26.4">
      <c r="A187" s="44">
        <f t="shared" si="11"/>
        <v>165</v>
      </c>
      <c r="B187" s="17" t="s">
        <v>514</v>
      </c>
      <c r="C187" s="117">
        <v>0.25</v>
      </c>
      <c r="D187" s="9" t="s">
        <v>627</v>
      </c>
      <c r="E187" s="114" t="s">
        <v>296</v>
      </c>
      <c r="F187" s="135" t="s">
        <v>296</v>
      </c>
    </row>
    <row r="188" spans="1:6" s="84" customFormat="1">
      <c r="A188" s="44">
        <f t="shared" si="11"/>
        <v>166</v>
      </c>
      <c r="B188" s="17" t="s">
        <v>515</v>
      </c>
      <c r="C188" s="117">
        <v>1.1399999999999999</v>
      </c>
      <c r="D188" s="9" t="s">
        <v>13</v>
      </c>
      <c r="E188" s="114" t="s">
        <v>296</v>
      </c>
      <c r="F188" s="135" t="s">
        <v>296</v>
      </c>
    </row>
    <row r="189" spans="1:6" s="84" customFormat="1" ht="26.4">
      <c r="A189" s="44">
        <f t="shared" si="11"/>
        <v>167</v>
      </c>
      <c r="B189" s="137" t="s">
        <v>516</v>
      </c>
      <c r="C189" s="117">
        <f>8.59-C190</f>
        <v>7.59</v>
      </c>
      <c r="D189" s="11" t="s">
        <v>59</v>
      </c>
      <c r="E189" s="114" t="s">
        <v>296</v>
      </c>
      <c r="F189" s="135" t="s">
        <v>296</v>
      </c>
    </row>
    <row r="190" spans="1:6" s="84" customFormat="1" ht="26.4">
      <c r="A190" s="44">
        <f t="shared" si="11"/>
        <v>168</v>
      </c>
      <c r="B190" s="138" t="s">
        <v>517</v>
      </c>
      <c r="C190" s="116">
        <v>1</v>
      </c>
      <c r="D190" s="11" t="s">
        <v>59</v>
      </c>
      <c r="E190" s="114" t="s">
        <v>297</v>
      </c>
      <c r="F190" s="135" t="s">
        <v>297</v>
      </c>
    </row>
    <row r="191" spans="1:6" s="84" customFormat="1">
      <c r="A191" s="44">
        <f t="shared" si="11"/>
        <v>169</v>
      </c>
      <c r="B191" s="137" t="s">
        <v>518</v>
      </c>
      <c r="C191" s="117">
        <v>0.80500000000000005</v>
      </c>
      <c r="D191" s="10" t="s">
        <v>13</v>
      </c>
      <c r="E191" s="114" t="s">
        <v>296</v>
      </c>
      <c r="F191" s="135" t="s">
        <v>296</v>
      </c>
    </row>
    <row r="192" spans="1:6" s="84" customFormat="1" ht="39.6">
      <c r="A192" s="44">
        <f t="shared" si="11"/>
        <v>170</v>
      </c>
      <c r="B192" s="139" t="s">
        <v>519</v>
      </c>
      <c r="C192" s="116">
        <v>2.8</v>
      </c>
      <c r="D192" s="11" t="s">
        <v>59</v>
      </c>
      <c r="E192" s="114" t="s">
        <v>297</v>
      </c>
      <c r="F192" s="135" t="s">
        <v>297</v>
      </c>
    </row>
    <row r="193" spans="1:6" s="84" customFormat="1" ht="39.6">
      <c r="A193" s="44">
        <f t="shared" si="11"/>
        <v>171</v>
      </c>
      <c r="B193" s="140" t="s">
        <v>520</v>
      </c>
      <c r="C193" s="117">
        <f>3.67-C192</f>
        <v>0.87000000000000011</v>
      </c>
      <c r="D193" s="11" t="s">
        <v>59</v>
      </c>
      <c r="E193" s="114" t="s">
        <v>296</v>
      </c>
      <c r="F193" s="135" t="s">
        <v>296</v>
      </c>
    </row>
    <row r="194" spans="1:6" s="84" customFormat="1" ht="26.4">
      <c r="A194" s="44">
        <f t="shared" si="11"/>
        <v>172</v>
      </c>
      <c r="B194" s="140" t="s">
        <v>521</v>
      </c>
      <c r="C194" s="117">
        <v>1.17</v>
      </c>
      <c r="D194" s="9" t="s">
        <v>627</v>
      </c>
      <c r="E194" s="114" t="s">
        <v>296</v>
      </c>
      <c r="F194" s="135" t="s">
        <v>296</v>
      </c>
    </row>
    <row r="195" spans="1:6" s="84" customFormat="1">
      <c r="A195" s="44">
        <f t="shared" si="11"/>
        <v>173</v>
      </c>
      <c r="B195" s="17" t="s">
        <v>29</v>
      </c>
      <c r="C195" s="117">
        <v>0.56999999999999995</v>
      </c>
      <c r="D195" s="10" t="s">
        <v>13</v>
      </c>
      <c r="E195" s="114" t="s">
        <v>296</v>
      </c>
      <c r="F195" s="135" t="s">
        <v>296</v>
      </c>
    </row>
    <row r="196" spans="1:6" s="84" customFormat="1" ht="26.4">
      <c r="A196" s="44">
        <f t="shared" si="11"/>
        <v>174</v>
      </c>
      <c r="B196" s="17" t="s">
        <v>522</v>
      </c>
      <c r="C196" s="117">
        <v>0.55000000000000004</v>
      </c>
      <c r="D196" s="9" t="s">
        <v>652</v>
      </c>
      <c r="E196" s="114" t="s">
        <v>296</v>
      </c>
      <c r="F196" s="135" t="s">
        <v>296</v>
      </c>
    </row>
    <row r="197" spans="1:6" s="84" customFormat="1">
      <c r="A197" s="44">
        <f t="shared" si="11"/>
        <v>175</v>
      </c>
      <c r="B197" s="16" t="s">
        <v>523</v>
      </c>
      <c r="C197" s="116">
        <v>3.7</v>
      </c>
      <c r="D197" s="11" t="s">
        <v>656</v>
      </c>
      <c r="E197" s="114" t="s">
        <v>297</v>
      </c>
      <c r="F197" s="135" t="s">
        <v>297</v>
      </c>
    </row>
    <row r="198" spans="1:6" s="84" customFormat="1">
      <c r="A198" s="44">
        <f t="shared" si="11"/>
        <v>176</v>
      </c>
      <c r="B198" s="16" t="s">
        <v>584</v>
      </c>
      <c r="C198" s="116">
        <v>0.36799999999999999</v>
      </c>
      <c r="D198" s="11" t="s">
        <v>647</v>
      </c>
      <c r="E198" s="142" t="s">
        <v>297</v>
      </c>
      <c r="F198" s="143" t="s">
        <v>297</v>
      </c>
    </row>
    <row r="199" spans="1:6" s="84" customFormat="1">
      <c r="A199" s="44">
        <f t="shared" si="11"/>
        <v>177</v>
      </c>
      <c r="B199" s="17" t="s">
        <v>525</v>
      </c>
      <c r="C199" s="117">
        <v>0.38500000000000001</v>
      </c>
      <c r="D199" s="9" t="s">
        <v>563</v>
      </c>
      <c r="E199" s="114" t="s">
        <v>296</v>
      </c>
      <c r="F199" s="135" t="s">
        <v>296</v>
      </c>
    </row>
    <row r="200" spans="1:6" s="84" customFormat="1" ht="26.4">
      <c r="A200" s="44">
        <f t="shared" si="11"/>
        <v>178</v>
      </c>
      <c r="B200" s="17" t="s">
        <v>524</v>
      </c>
      <c r="C200" s="117">
        <v>5.26</v>
      </c>
      <c r="D200" s="9" t="s">
        <v>645</v>
      </c>
      <c r="E200" s="114" t="s">
        <v>296</v>
      </c>
      <c r="F200" s="135" t="s">
        <v>296</v>
      </c>
    </row>
    <row r="201" spans="1:6" s="84" customFormat="1">
      <c r="A201" s="44">
        <f t="shared" si="11"/>
        <v>179</v>
      </c>
      <c r="B201" s="16" t="s">
        <v>585</v>
      </c>
      <c r="C201" s="116">
        <v>0.18</v>
      </c>
      <c r="D201" s="10" t="s">
        <v>13</v>
      </c>
      <c r="E201" s="114" t="s">
        <v>296</v>
      </c>
      <c r="F201" s="135" t="s">
        <v>296</v>
      </c>
    </row>
    <row r="202" spans="1:6" s="84" customFormat="1">
      <c r="A202" s="44">
        <f t="shared" si="11"/>
        <v>180</v>
      </c>
      <c r="B202" s="16" t="s">
        <v>526</v>
      </c>
      <c r="C202" s="116">
        <v>0.47</v>
      </c>
      <c r="D202" s="10" t="s">
        <v>13</v>
      </c>
      <c r="E202" s="114" t="s">
        <v>296</v>
      </c>
      <c r="F202" s="135" t="s">
        <v>296</v>
      </c>
    </row>
    <row r="203" spans="1:6" s="84" customFormat="1">
      <c r="A203" s="44">
        <f t="shared" si="11"/>
        <v>181</v>
      </c>
      <c r="B203" s="16" t="s">
        <v>527</v>
      </c>
      <c r="C203" s="116">
        <v>0.28999999999999998</v>
      </c>
      <c r="D203" s="10" t="s">
        <v>13</v>
      </c>
      <c r="E203" s="114" t="s">
        <v>296</v>
      </c>
      <c r="F203" s="135" t="s">
        <v>296</v>
      </c>
    </row>
    <row r="204" spans="1:6" s="84" customFormat="1">
      <c r="A204" s="44">
        <f t="shared" si="11"/>
        <v>182</v>
      </c>
      <c r="B204" s="16" t="s">
        <v>528</v>
      </c>
      <c r="C204" s="116">
        <v>0.08</v>
      </c>
      <c r="D204" s="10" t="s">
        <v>13</v>
      </c>
      <c r="E204" s="114" t="s">
        <v>296</v>
      </c>
      <c r="F204" s="135" t="s">
        <v>296</v>
      </c>
    </row>
    <row r="205" spans="1:6" s="84" customFormat="1">
      <c r="A205" s="44">
        <f t="shared" si="11"/>
        <v>183</v>
      </c>
      <c r="B205" s="16" t="s">
        <v>529</v>
      </c>
      <c r="C205" s="116">
        <v>0.31</v>
      </c>
      <c r="D205" s="10" t="s">
        <v>13</v>
      </c>
      <c r="E205" s="114" t="s">
        <v>296</v>
      </c>
      <c r="F205" s="135" t="s">
        <v>296</v>
      </c>
    </row>
    <row r="206" spans="1:6" s="84" customFormat="1">
      <c r="A206" s="44">
        <f t="shared" si="11"/>
        <v>184</v>
      </c>
      <c r="B206" s="16" t="s">
        <v>530</v>
      </c>
      <c r="C206" s="116">
        <v>0.37</v>
      </c>
      <c r="D206" s="10" t="s">
        <v>13</v>
      </c>
      <c r="E206" s="114" t="s">
        <v>296</v>
      </c>
      <c r="F206" s="135" t="s">
        <v>296</v>
      </c>
    </row>
    <row r="207" spans="1:6" s="84" customFormat="1">
      <c r="A207" s="44">
        <f t="shared" si="11"/>
        <v>185</v>
      </c>
      <c r="B207" s="16" t="s">
        <v>531</v>
      </c>
      <c r="C207" s="116">
        <v>0.31</v>
      </c>
      <c r="D207" s="10" t="s">
        <v>13</v>
      </c>
      <c r="E207" s="114" t="s">
        <v>296</v>
      </c>
      <c r="F207" s="135" t="s">
        <v>296</v>
      </c>
    </row>
    <row r="208" spans="1:6" s="84" customFormat="1">
      <c r="A208" s="44">
        <f t="shared" si="11"/>
        <v>186</v>
      </c>
      <c r="B208" s="16" t="s">
        <v>532</v>
      </c>
      <c r="C208" s="116">
        <v>0.28999999999999998</v>
      </c>
      <c r="D208" s="10" t="s">
        <v>13</v>
      </c>
      <c r="E208" s="114" t="s">
        <v>296</v>
      </c>
      <c r="F208" s="135" t="s">
        <v>296</v>
      </c>
    </row>
    <row r="209" spans="1:6" s="84" customFormat="1">
      <c r="A209" s="44">
        <f t="shared" si="11"/>
        <v>187</v>
      </c>
      <c r="B209" s="16" t="s">
        <v>533</v>
      </c>
      <c r="C209" s="116">
        <v>0.19</v>
      </c>
      <c r="D209" s="10" t="s">
        <v>13</v>
      </c>
      <c r="E209" s="114" t="s">
        <v>296</v>
      </c>
      <c r="F209" s="135" t="s">
        <v>296</v>
      </c>
    </row>
    <row r="210" spans="1:6" s="84" customFormat="1" ht="26.4">
      <c r="A210" s="44">
        <f t="shared" si="11"/>
        <v>188</v>
      </c>
      <c r="B210" s="17" t="s">
        <v>534</v>
      </c>
      <c r="C210" s="117">
        <v>2.2400000000000002</v>
      </c>
      <c r="D210" s="9" t="s">
        <v>652</v>
      </c>
      <c r="E210" s="114" t="s">
        <v>296</v>
      </c>
      <c r="F210" s="135" t="s">
        <v>296</v>
      </c>
    </row>
    <row r="211" spans="1:6" s="84" customFormat="1">
      <c r="A211" s="44">
        <f t="shared" si="11"/>
        <v>189</v>
      </c>
      <c r="B211" s="17" t="s">
        <v>535</v>
      </c>
      <c r="C211" s="117">
        <v>1.85</v>
      </c>
      <c r="D211" s="9" t="s">
        <v>13</v>
      </c>
      <c r="E211" s="114" t="s">
        <v>296</v>
      </c>
      <c r="F211" s="135" t="s">
        <v>296</v>
      </c>
    </row>
    <row r="212" spans="1:6" s="84" customFormat="1" ht="26.4">
      <c r="A212" s="44">
        <f t="shared" ref="A212:A215" si="12">A211+1</f>
        <v>190</v>
      </c>
      <c r="B212" s="17" t="s">
        <v>536</v>
      </c>
      <c r="C212" s="117">
        <v>9.15</v>
      </c>
      <c r="D212" s="9" t="s">
        <v>698</v>
      </c>
      <c r="E212" s="114" t="s">
        <v>296</v>
      </c>
      <c r="F212" s="135" t="s">
        <v>296</v>
      </c>
    </row>
    <row r="213" spans="1:6" s="84" customFormat="1">
      <c r="A213" s="44">
        <f t="shared" si="11"/>
        <v>191</v>
      </c>
      <c r="B213" s="17" t="s">
        <v>537</v>
      </c>
      <c r="C213" s="117">
        <v>0.41</v>
      </c>
      <c r="D213" s="10" t="s">
        <v>13</v>
      </c>
      <c r="E213" s="114" t="s">
        <v>296</v>
      </c>
      <c r="F213" s="135" t="s">
        <v>296</v>
      </c>
    </row>
    <row r="214" spans="1:6" s="84" customFormat="1" ht="26.4">
      <c r="A214" s="44">
        <f t="shared" si="11"/>
        <v>192</v>
      </c>
      <c r="B214" s="16" t="s">
        <v>192</v>
      </c>
      <c r="C214" s="116">
        <v>0.18</v>
      </c>
      <c r="D214" s="9" t="s">
        <v>652</v>
      </c>
      <c r="E214" s="114" t="s">
        <v>296</v>
      </c>
      <c r="F214" s="135" t="s">
        <v>296</v>
      </c>
    </row>
    <row r="215" spans="1:6" s="84" customFormat="1">
      <c r="A215" s="44">
        <f t="shared" si="12"/>
        <v>193</v>
      </c>
      <c r="B215" s="16" t="s">
        <v>65</v>
      </c>
      <c r="C215" s="116">
        <v>0.185</v>
      </c>
      <c r="D215" s="9" t="s">
        <v>650</v>
      </c>
      <c r="E215" s="114" t="s">
        <v>296</v>
      </c>
      <c r="F215" s="135" t="s">
        <v>296</v>
      </c>
    </row>
    <row r="216" spans="1:6" s="84" customFormat="1" ht="15.6" customHeight="1">
      <c r="A216" s="43"/>
      <c r="B216" s="171" t="s">
        <v>561</v>
      </c>
      <c r="C216" s="172"/>
      <c r="D216" s="172"/>
      <c r="E216" s="172"/>
      <c r="F216" s="173"/>
    </row>
    <row r="217" spans="1:6" s="84" customFormat="1">
      <c r="A217" s="44">
        <f>A215+1</f>
        <v>194</v>
      </c>
      <c r="B217" s="122" t="s">
        <v>538</v>
      </c>
      <c r="C217" s="119">
        <v>0.19500000000000001</v>
      </c>
      <c r="D217" s="11" t="s">
        <v>59</v>
      </c>
      <c r="E217" s="114" t="s">
        <v>296</v>
      </c>
      <c r="F217" s="135" t="s">
        <v>296</v>
      </c>
    </row>
    <row r="218" spans="1:6" s="84" customFormat="1">
      <c r="A218" s="44">
        <f>A217+1</f>
        <v>195</v>
      </c>
      <c r="B218" s="122" t="s">
        <v>539</v>
      </c>
      <c r="C218" s="119">
        <v>7.0000000000000007E-2</v>
      </c>
      <c r="D218" s="9" t="s">
        <v>13</v>
      </c>
      <c r="E218" s="114" t="s">
        <v>296</v>
      </c>
      <c r="F218" s="135" t="s">
        <v>296</v>
      </c>
    </row>
    <row r="219" spans="1:6" s="84" customFormat="1">
      <c r="A219" s="44">
        <f t="shared" ref="A219:A231" si="13">A218+1</f>
        <v>196</v>
      </c>
      <c r="B219" s="122" t="s">
        <v>540</v>
      </c>
      <c r="C219" s="119">
        <v>1.42</v>
      </c>
      <c r="D219" s="9" t="s">
        <v>354</v>
      </c>
      <c r="E219" s="114" t="s">
        <v>295</v>
      </c>
      <c r="F219" s="135" t="s">
        <v>296</v>
      </c>
    </row>
    <row r="220" spans="1:6" s="84" customFormat="1">
      <c r="A220" s="44">
        <f t="shared" si="13"/>
        <v>197</v>
      </c>
      <c r="B220" s="122" t="s">
        <v>541</v>
      </c>
      <c r="C220" s="119">
        <v>0.14499999999999999</v>
      </c>
      <c r="D220" s="9" t="s">
        <v>13</v>
      </c>
      <c r="E220" s="114" t="s">
        <v>296</v>
      </c>
      <c r="F220" s="135" t="s">
        <v>296</v>
      </c>
    </row>
    <row r="221" spans="1:6" s="84" customFormat="1">
      <c r="A221" s="44">
        <f t="shared" si="13"/>
        <v>198</v>
      </c>
      <c r="B221" s="122" t="s">
        <v>339</v>
      </c>
      <c r="C221" s="119">
        <v>0.315</v>
      </c>
      <c r="D221" s="11" t="s">
        <v>59</v>
      </c>
      <c r="E221" s="114" t="s">
        <v>296</v>
      </c>
      <c r="F221" s="135" t="s">
        <v>296</v>
      </c>
    </row>
    <row r="222" spans="1:6" s="84" customFormat="1">
      <c r="A222" s="44">
        <f t="shared" si="13"/>
        <v>199</v>
      </c>
      <c r="B222" s="122" t="s">
        <v>542</v>
      </c>
      <c r="C222" s="119">
        <v>0.16</v>
      </c>
      <c r="D222" s="11" t="s">
        <v>59</v>
      </c>
      <c r="E222" s="114" t="s">
        <v>296</v>
      </c>
      <c r="F222" s="135" t="s">
        <v>296</v>
      </c>
    </row>
    <row r="223" spans="1:6" s="84" customFormat="1">
      <c r="A223" s="44">
        <f t="shared" si="13"/>
        <v>200</v>
      </c>
      <c r="B223" s="122" t="s">
        <v>543</v>
      </c>
      <c r="C223" s="119">
        <v>0.81</v>
      </c>
      <c r="D223" s="11" t="s">
        <v>627</v>
      </c>
      <c r="E223" s="114" t="s">
        <v>296</v>
      </c>
      <c r="F223" s="135" t="s">
        <v>296</v>
      </c>
    </row>
    <row r="224" spans="1:6" s="84" customFormat="1">
      <c r="A224" s="44">
        <f t="shared" si="13"/>
        <v>201</v>
      </c>
      <c r="B224" s="122" t="s">
        <v>544</v>
      </c>
      <c r="C224" s="119">
        <v>0.39500000000000002</v>
      </c>
      <c r="D224" s="9" t="s">
        <v>13</v>
      </c>
      <c r="E224" s="114" t="s">
        <v>296</v>
      </c>
      <c r="F224" s="135" t="s">
        <v>296</v>
      </c>
    </row>
    <row r="225" spans="1:6" s="84" customFormat="1" ht="26.4">
      <c r="A225" s="44">
        <f t="shared" si="13"/>
        <v>202</v>
      </c>
      <c r="B225" s="122" t="s">
        <v>545</v>
      </c>
      <c r="C225" s="119">
        <v>1.38</v>
      </c>
      <c r="D225" s="9" t="s">
        <v>652</v>
      </c>
      <c r="E225" s="114" t="s">
        <v>296</v>
      </c>
      <c r="F225" s="135" t="s">
        <v>296</v>
      </c>
    </row>
    <row r="226" spans="1:6" s="84" customFormat="1">
      <c r="A226" s="44">
        <f t="shared" si="13"/>
        <v>203</v>
      </c>
      <c r="B226" s="122" t="s">
        <v>586</v>
      </c>
      <c r="C226" s="119">
        <v>0.06</v>
      </c>
      <c r="D226" s="9" t="s">
        <v>13</v>
      </c>
      <c r="E226" s="114" t="s">
        <v>296</v>
      </c>
      <c r="F226" s="135" t="s">
        <v>296</v>
      </c>
    </row>
    <row r="227" spans="1:6" s="84" customFormat="1" ht="26.4">
      <c r="A227" s="44">
        <f t="shared" si="13"/>
        <v>204</v>
      </c>
      <c r="B227" s="136" t="s">
        <v>677</v>
      </c>
      <c r="C227" s="119">
        <v>1</v>
      </c>
      <c r="D227" s="11" t="s">
        <v>59</v>
      </c>
      <c r="E227" s="142" t="s">
        <v>295</v>
      </c>
      <c r="F227" s="143" t="s">
        <v>295</v>
      </c>
    </row>
    <row r="228" spans="1:6" s="84" customFormat="1">
      <c r="A228" s="44">
        <f t="shared" si="13"/>
        <v>205</v>
      </c>
      <c r="B228" s="122" t="s">
        <v>546</v>
      </c>
      <c r="C228" s="119">
        <v>0.12</v>
      </c>
      <c r="D228" s="11" t="s">
        <v>59</v>
      </c>
      <c r="E228" s="114" t="s">
        <v>296</v>
      </c>
      <c r="F228" s="135" t="s">
        <v>296</v>
      </c>
    </row>
    <row r="229" spans="1:6" s="84" customFormat="1" ht="26.4">
      <c r="A229" s="44">
        <f t="shared" si="13"/>
        <v>206</v>
      </c>
      <c r="B229" s="122" t="s">
        <v>547</v>
      </c>
      <c r="C229" s="119">
        <v>0.45</v>
      </c>
      <c r="D229" s="9" t="s">
        <v>645</v>
      </c>
      <c r="E229" s="114" t="s">
        <v>296</v>
      </c>
      <c r="F229" s="135" t="s">
        <v>296</v>
      </c>
    </row>
    <row r="230" spans="1:6" s="84" customFormat="1">
      <c r="A230" s="44">
        <f t="shared" si="13"/>
        <v>207</v>
      </c>
      <c r="B230" s="122" t="s">
        <v>548</v>
      </c>
      <c r="C230" s="119">
        <v>0.46500000000000002</v>
      </c>
      <c r="D230" s="9" t="s">
        <v>13</v>
      </c>
      <c r="E230" s="114" t="s">
        <v>296</v>
      </c>
      <c r="F230" s="135" t="s">
        <v>296</v>
      </c>
    </row>
    <row r="231" spans="1:6" s="84" customFormat="1">
      <c r="A231" s="44">
        <f t="shared" si="13"/>
        <v>208</v>
      </c>
      <c r="B231" s="122" t="s">
        <v>549</v>
      </c>
      <c r="C231" s="119">
        <v>0.4</v>
      </c>
      <c r="D231" s="9" t="s">
        <v>13</v>
      </c>
      <c r="E231" s="114" t="s">
        <v>296</v>
      </c>
      <c r="F231" s="135" t="s">
        <v>296</v>
      </c>
    </row>
    <row r="232" spans="1:6" s="84" customFormat="1" ht="27" thickBot="1">
      <c r="A232" s="50">
        <f>A231+1</f>
        <v>209</v>
      </c>
      <c r="B232" s="123" t="s">
        <v>64</v>
      </c>
      <c r="C232" s="124">
        <v>0.56200000000000006</v>
      </c>
      <c r="D232" s="108" t="s">
        <v>627</v>
      </c>
      <c r="E232" s="149" t="s">
        <v>296</v>
      </c>
      <c r="F232" s="150" t="s">
        <v>296</v>
      </c>
    </row>
    <row r="233" spans="1:6" ht="21" customHeight="1" thickBot="1">
      <c r="A233" s="45"/>
      <c r="B233" s="27" t="s">
        <v>312</v>
      </c>
      <c r="C233" s="24"/>
      <c r="D233" s="51" t="s">
        <v>297</v>
      </c>
      <c r="E233" s="39">
        <f>SUMIF(E12:E232,D233,C12:C232)</f>
        <v>16.207999999999998</v>
      </c>
      <c r="F233" s="66">
        <f>SUMIF(F12:F232,D233,C12:C232)</f>
        <v>16.207999999999998</v>
      </c>
    </row>
    <row r="234" spans="1:6" ht="18.600000000000001" customHeight="1" thickBot="1">
      <c r="A234" s="46"/>
      <c r="B234" s="28" t="s">
        <v>313</v>
      </c>
      <c r="C234" s="24"/>
      <c r="D234" s="49" t="s">
        <v>295</v>
      </c>
      <c r="E234" s="39">
        <f ca="1">SUMIF(E12:E233,D234,C12:C232)</f>
        <v>24.270000000000003</v>
      </c>
      <c r="F234" s="66">
        <f>SUMIF(F12:F232,D234,C12:C232)</f>
        <v>20.715</v>
      </c>
    </row>
    <row r="235" spans="1:6" ht="13.2" customHeight="1" thickBot="1">
      <c r="A235" s="46"/>
      <c r="B235" s="29" t="s">
        <v>314</v>
      </c>
      <c r="C235" s="24"/>
      <c r="D235" s="49" t="s">
        <v>296</v>
      </c>
      <c r="E235" s="39">
        <f>SUMIF(E12:E232,D235,C12:C232)</f>
        <v>121.70500000000003</v>
      </c>
      <c r="F235" s="66">
        <f>SUMIF(F12:F232,D235,C12:C232)</f>
        <v>125.26000000000003</v>
      </c>
    </row>
    <row r="236" spans="1:6" ht="14.4" thickBot="1">
      <c r="A236" s="47"/>
      <c r="B236" s="30" t="s">
        <v>550</v>
      </c>
      <c r="C236" s="25"/>
      <c r="D236" s="35"/>
      <c r="E236" s="25">
        <f ca="1">E233+E234+E235</f>
        <v>162.18300000000002</v>
      </c>
      <c r="F236" s="67">
        <f>SUM(C12:C232)</f>
        <v>162.18299999999996</v>
      </c>
    </row>
    <row r="238" spans="1:6">
      <c r="C238" s="115"/>
      <c r="E238" s="115"/>
      <c r="F238" s="115"/>
    </row>
    <row r="239" spans="1:6">
      <c r="F239" s="115"/>
    </row>
    <row r="240" spans="1:6">
      <c r="F240" s="115"/>
    </row>
    <row r="245" spans="2:3">
      <c r="B245" s="37"/>
      <c r="C245" s="36"/>
    </row>
    <row r="246" spans="2:3">
      <c r="B246" s="37"/>
      <c r="C246" s="38"/>
    </row>
    <row r="247" spans="2:3">
      <c r="B247" s="37"/>
      <c r="C247" s="38"/>
    </row>
    <row r="251" spans="2:3">
      <c r="C251" s="36"/>
    </row>
    <row r="252" spans="2:3">
      <c r="C252" s="36"/>
    </row>
    <row r="253" spans="2:3">
      <c r="C253" s="38"/>
    </row>
    <row r="255" spans="2:3">
      <c r="C255" s="36"/>
    </row>
  </sheetData>
  <mergeCells count="16">
    <mergeCell ref="B161:F161"/>
    <mergeCell ref="B102:F102"/>
    <mergeCell ref="B216:F216"/>
    <mergeCell ref="A1:F1"/>
    <mergeCell ref="A10:F10"/>
    <mergeCell ref="A4:A9"/>
    <mergeCell ref="B4:B9"/>
    <mergeCell ref="C4:C9"/>
    <mergeCell ref="D4:D9"/>
    <mergeCell ref="F4:F9"/>
    <mergeCell ref="E4:E9"/>
    <mergeCell ref="B11:F11"/>
    <mergeCell ref="B121:F121"/>
    <mergeCell ref="B119:F119"/>
    <mergeCell ref="B113:F113"/>
    <mergeCell ref="B139:F139"/>
  </mergeCells>
  <phoneticPr fontId="22" type="noConversion"/>
  <pageMargins left="0.25" right="0.25" top="0.75" bottom="0.75" header="0.3" footer="0.3"/>
  <pageSetup paperSize="9" scale="94" orientation="landscape" r:id="rId1"/>
  <headerFooter>
    <oddFooter>&amp;RLapa 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18F3E-4CB3-4BC0-970C-F6D0FF911334}">
  <dimension ref="A1"/>
  <sheetViews>
    <sheetView workbookViewId="0">
      <selection activeCell="B4" sqref="B4"/>
    </sheetView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7"/>
  <sheetViews>
    <sheetView topLeftCell="A178" zoomScale="175" zoomScaleNormal="175" workbookViewId="0">
      <selection activeCell="I470" sqref="I470"/>
    </sheetView>
  </sheetViews>
  <sheetFormatPr defaultColWidth="8" defaultRowHeight="13.2"/>
  <cols>
    <col min="1" max="1" width="3.59765625" style="4" customWidth="1"/>
    <col min="2" max="2" width="24.8984375" style="4" customWidth="1"/>
    <col min="3" max="3" width="9.8984375" style="5" customWidth="1"/>
    <col min="4" max="4" width="12.59765625" style="161" customWidth="1"/>
    <col min="5" max="5" width="10.19921875" style="4" customWidth="1"/>
    <col min="6" max="6" width="9.59765625" style="4" customWidth="1"/>
    <col min="7" max="16384" width="8" style="4"/>
  </cols>
  <sheetData>
    <row r="1" spans="1:9" s="1" customFormat="1" ht="27.75" customHeight="1">
      <c r="A1" s="2"/>
      <c r="B1" s="174" t="s">
        <v>718</v>
      </c>
      <c r="C1" s="174"/>
      <c r="D1" s="174"/>
      <c r="E1" s="174"/>
      <c r="F1" s="174"/>
    </row>
    <row r="2" spans="1:9" s="1" customFormat="1" ht="12.75" customHeight="1">
      <c r="A2" s="2"/>
      <c r="B2" s="174"/>
      <c r="C2" s="174"/>
      <c r="D2" s="174"/>
      <c r="E2" s="174"/>
      <c r="F2" s="174"/>
    </row>
    <row r="3" spans="1:9" s="1" customFormat="1" ht="13.5" customHeight="1" thickBot="1">
      <c r="A3" s="2"/>
      <c r="B3" s="3"/>
      <c r="C3" s="3"/>
      <c r="D3" s="3"/>
      <c r="E3" s="3"/>
      <c r="F3" s="3"/>
    </row>
    <row r="4" spans="1:9" s="1" customFormat="1" ht="13.5" customHeight="1">
      <c r="A4" s="205" t="s">
        <v>0</v>
      </c>
      <c r="B4" s="208" t="s">
        <v>1</v>
      </c>
      <c r="C4" s="211" t="s">
        <v>2</v>
      </c>
      <c r="D4" s="211" t="s">
        <v>3</v>
      </c>
      <c r="E4" s="214" t="s">
        <v>358</v>
      </c>
      <c r="F4" s="217" t="s">
        <v>357</v>
      </c>
    </row>
    <row r="5" spans="1:9" s="1" customFormat="1" ht="13.5" customHeight="1">
      <c r="A5" s="206"/>
      <c r="B5" s="209"/>
      <c r="C5" s="212"/>
      <c r="D5" s="212"/>
      <c r="E5" s="215"/>
      <c r="F5" s="218"/>
    </row>
    <row r="6" spans="1:9" s="1" customFormat="1" ht="13.5" customHeight="1">
      <c r="A6" s="206"/>
      <c r="B6" s="209"/>
      <c r="C6" s="212"/>
      <c r="D6" s="212"/>
      <c r="E6" s="215"/>
      <c r="F6" s="218"/>
    </row>
    <row r="7" spans="1:9" s="1" customFormat="1" ht="13.5" customHeight="1">
      <c r="A7" s="206"/>
      <c r="B7" s="209"/>
      <c r="C7" s="212"/>
      <c r="D7" s="212"/>
      <c r="E7" s="215"/>
      <c r="F7" s="218"/>
    </row>
    <row r="8" spans="1:9" s="1" customFormat="1" ht="12.75" customHeight="1">
      <c r="A8" s="206"/>
      <c r="B8" s="209"/>
      <c r="C8" s="212"/>
      <c r="D8" s="212"/>
      <c r="E8" s="215"/>
      <c r="F8" s="218"/>
    </row>
    <row r="9" spans="1:9" s="1" customFormat="1" ht="13.5" customHeight="1" thickBot="1">
      <c r="A9" s="207"/>
      <c r="B9" s="210"/>
      <c r="C9" s="213"/>
      <c r="D9" s="213"/>
      <c r="E9" s="216"/>
      <c r="F9" s="219"/>
    </row>
    <row r="10" spans="1:9" s="85" customFormat="1" ht="13.95" customHeight="1">
      <c r="A10" s="202" t="s">
        <v>633</v>
      </c>
      <c r="B10" s="203"/>
      <c r="C10" s="203"/>
      <c r="D10" s="203"/>
      <c r="E10" s="203"/>
      <c r="F10" s="204"/>
    </row>
    <row r="11" spans="1:9" s="85" customFormat="1" ht="12.6" customHeight="1">
      <c r="A11" s="162"/>
      <c r="B11" s="220" t="s">
        <v>635</v>
      </c>
      <c r="C11" s="221"/>
      <c r="D11" s="221"/>
      <c r="E11" s="221"/>
      <c r="F11" s="222"/>
    </row>
    <row r="12" spans="1:9" s="163" customFormat="1" ht="18.600000000000001" customHeight="1">
      <c r="A12" s="68">
        <v>1</v>
      </c>
      <c r="B12" s="55" t="s">
        <v>266</v>
      </c>
      <c r="C12" s="86">
        <v>1.06</v>
      </c>
      <c r="D12" s="155" t="s">
        <v>59</v>
      </c>
      <c r="E12" s="56" t="s">
        <v>295</v>
      </c>
      <c r="F12" s="69" t="s">
        <v>295</v>
      </c>
      <c r="G12" s="85"/>
      <c r="H12" s="151"/>
      <c r="I12" s="151"/>
    </row>
    <row r="13" spans="1:9" s="85" customFormat="1" ht="13.95" customHeight="1">
      <c r="A13" s="68">
        <f>A12+1</f>
        <v>2</v>
      </c>
      <c r="B13" s="57" t="s">
        <v>5</v>
      </c>
      <c r="C13" s="164">
        <v>1.9</v>
      </c>
      <c r="D13" s="155" t="s">
        <v>59</v>
      </c>
      <c r="E13" s="59" t="s">
        <v>295</v>
      </c>
      <c r="F13" s="75" t="s">
        <v>296</v>
      </c>
      <c r="H13" s="151"/>
      <c r="I13" s="151"/>
    </row>
    <row r="14" spans="1:9" s="163" customFormat="1">
      <c r="A14" s="70">
        <f>A13+1</f>
        <v>3</v>
      </c>
      <c r="B14" s="58" t="s">
        <v>267</v>
      </c>
      <c r="C14" s="87">
        <v>0.32</v>
      </c>
      <c r="D14" s="155" t="s">
        <v>59</v>
      </c>
      <c r="E14" s="56" t="s">
        <v>296</v>
      </c>
      <c r="F14" s="69" t="s">
        <v>296</v>
      </c>
      <c r="G14" s="85"/>
      <c r="H14" s="151"/>
      <c r="I14" s="151"/>
    </row>
    <row r="15" spans="1:9" s="165" customFormat="1">
      <c r="A15" s="68">
        <f>A14+1</f>
        <v>4</v>
      </c>
      <c r="B15" s="57" t="s">
        <v>4</v>
      </c>
      <c r="C15" s="133">
        <v>1.0449999999999999</v>
      </c>
      <c r="D15" s="155" t="s">
        <v>59</v>
      </c>
      <c r="E15" s="59" t="s">
        <v>295</v>
      </c>
      <c r="F15" s="75" t="s">
        <v>296</v>
      </c>
      <c r="H15" s="151"/>
      <c r="I15" s="151"/>
    </row>
    <row r="16" spans="1:9" s="85" customFormat="1" ht="11.4" customHeight="1">
      <c r="A16" s="71"/>
      <c r="B16" s="220" t="s">
        <v>636</v>
      </c>
      <c r="C16" s="221"/>
      <c r="D16" s="221"/>
      <c r="E16" s="221"/>
      <c r="F16" s="222"/>
      <c r="H16" s="151"/>
      <c r="I16" s="151"/>
    </row>
    <row r="17" spans="1:9" s="85" customFormat="1">
      <c r="A17" s="72">
        <f>A15+1</f>
        <v>5</v>
      </c>
      <c r="B17" s="132" t="s">
        <v>6</v>
      </c>
      <c r="C17" s="131">
        <v>7.0000000000000007E-2</v>
      </c>
      <c r="D17" s="88" t="s">
        <v>650</v>
      </c>
      <c r="E17" s="10" t="s">
        <v>296</v>
      </c>
      <c r="F17" s="73" t="s">
        <v>296</v>
      </c>
      <c r="H17" s="151"/>
      <c r="I17" s="151"/>
    </row>
    <row r="18" spans="1:9" s="85" customFormat="1">
      <c r="A18" s="72">
        <f>A17+1</f>
        <v>6</v>
      </c>
      <c r="B18" s="132" t="s">
        <v>382</v>
      </c>
      <c r="C18" s="131">
        <v>0.32</v>
      </c>
      <c r="D18" s="8" t="s">
        <v>683</v>
      </c>
      <c r="E18" s="10" t="s">
        <v>296</v>
      </c>
      <c r="F18" s="73" t="s">
        <v>296</v>
      </c>
      <c r="H18" s="151"/>
      <c r="I18" s="151"/>
    </row>
    <row r="19" spans="1:9" s="85" customFormat="1">
      <c r="A19" s="72">
        <f t="shared" ref="A19:A22" si="0">A18+1</f>
        <v>7</v>
      </c>
      <c r="B19" s="132" t="s">
        <v>318</v>
      </c>
      <c r="C19" s="131">
        <v>0.13500000000000001</v>
      </c>
      <c r="D19" s="88" t="s">
        <v>650</v>
      </c>
      <c r="E19" s="10" t="s">
        <v>296</v>
      </c>
      <c r="F19" s="73" t="s">
        <v>296</v>
      </c>
      <c r="H19" s="151"/>
      <c r="I19" s="151"/>
    </row>
    <row r="20" spans="1:9" s="85" customFormat="1">
      <c r="A20" s="72">
        <f t="shared" si="0"/>
        <v>8</v>
      </c>
      <c r="B20" s="132" t="s">
        <v>293</v>
      </c>
      <c r="C20" s="131">
        <v>0.15</v>
      </c>
      <c r="D20" s="8" t="s">
        <v>59</v>
      </c>
      <c r="E20" s="10" t="s">
        <v>296</v>
      </c>
      <c r="F20" s="73" t="s">
        <v>296</v>
      </c>
      <c r="H20" s="151"/>
      <c r="I20" s="151"/>
    </row>
    <row r="21" spans="1:9" s="85" customFormat="1">
      <c r="A21" s="72">
        <f t="shared" si="0"/>
        <v>9</v>
      </c>
      <c r="B21" s="132" t="s">
        <v>7</v>
      </c>
      <c r="C21" s="131">
        <v>0.33200000000000002</v>
      </c>
      <c r="D21" s="8" t="s">
        <v>13</v>
      </c>
      <c r="E21" s="10" t="s">
        <v>296</v>
      </c>
      <c r="F21" s="73" t="s">
        <v>296</v>
      </c>
      <c r="H21" s="151"/>
      <c r="I21" s="151"/>
    </row>
    <row r="22" spans="1:9" s="85" customFormat="1">
      <c r="A22" s="72">
        <f t="shared" si="0"/>
        <v>10</v>
      </c>
      <c r="B22" s="132" t="s">
        <v>8</v>
      </c>
      <c r="C22" s="131">
        <v>7.4999999999999997E-2</v>
      </c>
      <c r="D22" s="8" t="s">
        <v>59</v>
      </c>
      <c r="E22" s="10" t="s">
        <v>296</v>
      </c>
      <c r="F22" s="73" t="s">
        <v>296</v>
      </c>
      <c r="H22" s="151"/>
      <c r="I22" s="151"/>
    </row>
    <row r="23" spans="1:9" s="85" customFormat="1" ht="26.4">
      <c r="A23" s="72">
        <f t="shared" ref="A23:A116" si="1">A22+1</f>
        <v>11</v>
      </c>
      <c r="B23" s="132" t="s">
        <v>9</v>
      </c>
      <c r="C23" s="131">
        <v>0.104</v>
      </c>
      <c r="D23" s="88" t="s">
        <v>658</v>
      </c>
      <c r="E23" s="9" t="s">
        <v>296</v>
      </c>
      <c r="F23" s="74" t="s">
        <v>296</v>
      </c>
      <c r="H23" s="151"/>
      <c r="I23" s="151"/>
    </row>
    <row r="24" spans="1:9" s="85" customFormat="1">
      <c r="A24" s="72">
        <f t="shared" si="1"/>
        <v>12</v>
      </c>
      <c r="B24" s="132" t="s">
        <v>587</v>
      </c>
      <c r="C24" s="131">
        <v>0.03</v>
      </c>
      <c r="D24" s="88" t="s">
        <v>13</v>
      </c>
      <c r="E24" s="9" t="s">
        <v>296</v>
      </c>
      <c r="F24" s="74" t="s">
        <v>296</v>
      </c>
      <c r="H24" s="151"/>
      <c r="I24" s="151"/>
    </row>
    <row r="25" spans="1:9" s="85" customFormat="1">
      <c r="A25" s="72">
        <f t="shared" si="1"/>
        <v>13</v>
      </c>
      <c r="B25" s="132" t="s">
        <v>10</v>
      </c>
      <c r="C25" s="131">
        <v>0.4</v>
      </c>
      <c r="D25" s="8" t="s">
        <v>627</v>
      </c>
      <c r="E25" s="9" t="s">
        <v>296</v>
      </c>
      <c r="F25" s="74" t="s">
        <v>296</v>
      </c>
      <c r="H25" s="151"/>
      <c r="I25" s="151"/>
    </row>
    <row r="26" spans="1:9" s="85" customFormat="1">
      <c r="A26" s="72">
        <f t="shared" si="1"/>
        <v>14</v>
      </c>
      <c r="B26" s="132" t="s">
        <v>11</v>
      </c>
      <c r="C26" s="133">
        <v>0.12</v>
      </c>
      <c r="D26" s="88" t="s">
        <v>650</v>
      </c>
      <c r="E26" s="9" t="s">
        <v>296</v>
      </c>
      <c r="F26" s="74" t="s">
        <v>296</v>
      </c>
      <c r="H26" s="151"/>
      <c r="I26" s="151"/>
    </row>
    <row r="27" spans="1:9" s="85" customFormat="1" ht="26.4">
      <c r="A27" s="72">
        <f t="shared" si="1"/>
        <v>15</v>
      </c>
      <c r="B27" s="57" t="s">
        <v>12</v>
      </c>
      <c r="C27" s="133">
        <v>0.54500000000000004</v>
      </c>
      <c r="D27" s="88" t="s">
        <v>652</v>
      </c>
      <c r="E27" s="9" t="s">
        <v>296</v>
      </c>
      <c r="F27" s="74" t="s">
        <v>296</v>
      </c>
      <c r="H27" s="151"/>
      <c r="I27" s="151"/>
    </row>
    <row r="28" spans="1:9" s="85" customFormat="1">
      <c r="A28" s="72">
        <f t="shared" si="1"/>
        <v>16</v>
      </c>
      <c r="B28" s="57" t="s">
        <v>588</v>
      </c>
      <c r="C28" s="133">
        <v>0.4</v>
      </c>
      <c r="D28" s="88" t="s">
        <v>650</v>
      </c>
      <c r="E28" s="9" t="s">
        <v>296</v>
      </c>
      <c r="F28" s="74" t="s">
        <v>296</v>
      </c>
      <c r="H28" s="151"/>
      <c r="I28" s="151"/>
    </row>
    <row r="29" spans="1:9" s="163" customFormat="1" ht="26.4">
      <c r="A29" s="72">
        <f t="shared" si="1"/>
        <v>17</v>
      </c>
      <c r="B29" s="58" t="s">
        <v>265</v>
      </c>
      <c r="C29" s="133">
        <v>2.4</v>
      </c>
      <c r="D29" s="8" t="s">
        <v>658</v>
      </c>
      <c r="E29" s="59" t="s">
        <v>297</v>
      </c>
      <c r="F29" s="75" t="s">
        <v>295</v>
      </c>
      <c r="G29" s="85"/>
      <c r="H29" s="151"/>
      <c r="I29" s="151"/>
    </row>
    <row r="30" spans="1:9" s="85" customFormat="1">
      <c r="A30" s="72">
        <f t="shared" si="1"/>
        <v>18</v>
      </c>
      <c r="B30" s="132" t="s">
        <v>14</v>
      </c>
      <c r="C30" s="133">
        <v>0.49299999999999999</v>
      </c>
      <c r="D30" s="8" t="s">
        <v>627</v>
      </c>
      <c r="E30" s="9" t="s">
        <v>296</v>
      </c>
      <c r="F30" s="74" t="s">
        <v>296</v>
      </c>
      <c r="H30" s="151"/>
      <c r="I30" s="151"/>
    </row>
    <row r="31" spans="1:9" s="85" customFormat="1">
      <c r="A31" s="72">
        <f t="shared" si="1"/>
        <v>19</v>
      </c>
      <c r="B31" s="132" t="s">
        <v>15</v>
      </c>
      <c r="C31" s="86">
        <v>2.83</v>
      </c>
      <c r="D31" s="88" t="s">
        <v>650</v>
      </c>
      <c r="E31" s="9" t="s">
        <v>296</v>
      </c>
      <c r="F31" s="74" t="s">
        <v>296</v>
      </c>
      <c r="H31" s="151"/>
      <c r="I31" s="151"/>
    </row>
    <row r="32" spans="1:9" s="85" customFormat="1" ht="26.4">
      <c r="A32" s="72">
        <f t="shared" si="1"/>
        <v>20</v>
      </c>
      <c r="B32" s="132" t="s">
        <v>16</v>
      </c>
      <c r="C32" s="86">
        <v>0.29199999999999998</v>
      </c>
      <c r="D32" s="8" t="s">
        <v>658</v>
      </c>
      <c r="E32" s="9" t="s">
        <v>296</v>
      </c>
      <c r="F32" s="74" t="s">
        <v>296</v>
      </c>
      <c r="H32" s="151"/>
      <c r="I32" s="151"/>
    </row>
    <row r="33" spans="1:9" s="85" customFormat="1">
      <c r="A33" s="72">
        <f t="shared" si="1"/>
        <v>21</v>
      </c>
      <c r="B33" s="132" t="s">
        <v>17</v>
      </c>
      <c r="C33" s="86">
        <v>0.08</v>
      </c>
      <c r="D33" s="88" t="s">
        <v>686</v>
      </c>
      <c r="E33" s="9" t="s">
        <v>296</v>
      </c>
      <c r="F33" s="74" t="s">
        <v>296</v>
      </c>
      <c r="H33" s="151"/>
      <c r="I33" s="151"/>
    </row>
    <row r="34" spans="1:9" s="85" customFormat="1" ht="26.4">
      <c r="A34" s="72">
        <f t="shared" si="1"/>
        <v>22</v>
      </c>
      <c r="B34" s="57" t="s">
        <v>18</v>
      </c>
      <c r="C34" s="86">
        <v>0.26600000000000001</v>
      </c>
      <c r="D34" s="8" t="s">
        <v>658</v>
      </c>
      <c r="E34" s="9" t="s">
        <v>296</v>
      </c>
      <c r="F34" s="74" t="s">
        <v>296</v>
      </c>
      <c r="H34" s="151"/>
      <c r="I34" s="151"/>
    </row>
    <row r="35" spans="1:9" s="85" customFormat="1" ht="13.95" customHeight="1">
      <c r="A35" s="72">
        <f t="shared" si="1"/>
        <v>23</v>
      </c>
      <c r="B35" s="132" t="s">
        <v>19</v>
      </c>
      <c r="C35" s="133">
        <v>0.2</v>
      </c>
      <c r="D35" s="88" t="s">
        <v>650</v>
      </c>
      <c r="E35" s="9" t="s">
        <v>296</v>
      </c>
      <c r="F35" s="74" t="s">
        <v>296</v>
      </c>
      <c r="H35" s="151"/>
      <c r="I35" s="151"/>
    </row>
    <row r="36" spans="1:9" s="85" customFormat="1">
      <c r="A36" s="72">
        <f t="shared" si="1"/>
        <v>24</v>
      </c>
      <c r="B36" s="132" t="s">
        <v>20</v>
      </c>
      <c r="C36" s="133">
        <v>0.05</v>
      </c>
      <c r="D36" s="88" t="s">
        <v>680</v>
      </c>
      <c r="E36" s="9" t="s">
        <v>296</v>
      </c>
      <c r="F36" s="74" t="s">
        <v>296</v>
      </c>
      <c r="H36" s="151"/>
      <c r="I36" s="151"/>
    </row>
    <row r="37" spans="1:9" s="85" customFormat="1">
      <c r="A37" s="72">
        <f t="shared" si="1"/>
        <v>25</v>
      </c>
      <c r="B37" s="57" t="s">
        <v>21</v>
      </c>
      <c r="C37" s="131">
        <v>0.435</v>
      </c>
      <c r="D37" s="8" t="s">
        <v>59</v>
      </c>
      <c r="E37" s="9" t="s">
        <v>295</v>
      </c>
      <c r="F37" s="74" t="s">
        <v>295</v>
      </c>
      <c r="H37" s="151"/>
      <c r="I37" s="151"/>
    </row>
    <row r="38" spans="1:9" s="85" customFormat="1">
      <c r="A38" s="72">
        <f t="shared" si="1"/>
        <v>26</v>
      </c>
      <c r="B38" s="132" t="s">
        <v>22</v>
      </c>
      <c r="C38" s="131">
        <v>0.04</v>
      </c>
      <c r="D38" s="88" t="s">
        <v>23</v>
      </c>
      <c r="E38" s="9" t="s">
        <v>296</v>
      </c>
      <c r="F38" s="74" t="s">
        <v>296</v>
      </c>
      <c r="H38" s="151"/>
      <c r="I38" s="151"/>
    </row>
    <row r="39" spans="1:9" s="85" customFormat="1">
      <c r="A39" s="72">
        <f t="shared" si="1"/>
        <v>27</v>
      </c>
      <c r="B39" s="57" t="s">
        <v>24</v>
      </c>
      <c r="C39" s="134">
        <v>0.78</v>
      </c>
      <c r="D39" s="8" t="s">
        <v>627</v>
      </c>
      <c r="E39" s="11" t="s">
        <v>296</v>
      </c>
      <c r="F39" s="76" t="s">
        <v>296</v>
      </c>
      <c r="H39" s="151"/>
      <c r="I39" s="151"/>
    </row>
    <row r="40" spans="1:9" s="85" customFormat="1">
      <c r="A40" s="72">
        <f t="shared" si="1"/>
        <v>28</v>
      </c>
      <c r="B40" s="57" t="s">
        <v>25</v>
      </c>
      <c r="C40" s="134">
        <v>0.39</v>
      </c>
      <c r="D40" s="88" t="s">
        <v>650</v>
      </c>
      <c r="E40" s="11" t="s">
        <v>296</v>
      </c>
      <c r="F40" s="76" t="s">
        <v>296</v>
      </c>
      <c r="H40" s="151"/>
      <c r="I40" s="151"/>
    </row>
    <row r="41" spans="1:9" s="85" customFormat="1">
      <c r="A41" s="72">
        <f t="shared" si="1"/>
        <v>29</v>
      </c>
      <c r="B41" s="132" t="s">
        <v>26</v>
      </c>
      <c r="C41" s="134">
        <v>0.13300000000000001</v>
      </c>
      <c r="D41" s="8" t="s">
        <v>13</v>
      </c>
      <c r="E41" s="11" t="s">
        <v>296</v>
      </c>
      <c r="F41" s="76" t="s">
        <v>296</v>
      </c>
      <c r="H41" s="151"/>
      <c r="I41" s="151"/>
    </row>
    <row r="42" spans="1:9" s="85" customFormat="1" ht="26.4">
      <c r="A42" s="72">
        <f t="shared" si="1"/>
        <v>30</v>
      </c>
      <c r="B42" s="132" t="s">
        <v>589</v>
      </c>
      <c r="C42" s="134">
        <v>0.08</v>
      </c>
      <c r="D42" s="8" t="s">
        <v>659</v>
      </c>
      <c r="E42" s="11" t="s">
        <v>296</v>
      </c>
      <c r="F42" s="76" t="s">
        <v>296</v>
      </c>
      <c r="H42" s="151"/>
      <c r="I42" s="151"/>
    </row>
    <row r="43" spans="1:9" s="85" customFormat="1">
      <c r="A43" s="72">
        <f t="shared" si="1"/>
        <v>31</v>
      </c>
      <c r="B43" s="132" t="s">
        <v>27</v>
      </c>
      <c r="C43" s="131">
        <v>0.1</v>
      </c>
      <c r="D43" s="88" t="s">
        <v>686</v>
      </c>
      <c r="E43" s="11" t="s">
        <v>296</v>
      </c>
      <c r="F43" s="76" t="s">
        <v>296</v>
      </c>
      <c r="H43" s="151"/>
      <c r="I43" s="151"/>
    </row>
    <row r="44" spans="1:9" s="85" customFormat="1">
      <c r="A44" s="72">
        <f t="shared" si="1"/>
        <v>32</v>
      </c>
      <c r="B44" s="132" t="s">
        <v>28</v>
      </c>
      <c r="C44" s="131">
        <v>0.28000000000000003</v>
      </c>
      <c r="D44" s="88" t="s">
        <v>650</v>
      </c>
      <c r="E44" s="11" t="s">
        <v>296</v>
      </c>
      <c r="F44" s="76" t="s">
        <v>296</v>
      </c>
      <c r="H44" s="151"/>
      <c r="I44" s="151"/>
    </row>
    <row r="45" spans="1:9" s="85" customFormat="1">
      <c r="A45" s="72">
        <f t="shared" si="1"/>
        <v>33</v>
      </c>
      <c r="B45" s="132" t="s">
        <v>590</v>
      </c>
      <c r="C45" s="131">
        <v>4.5999999999999999E-2</v>
      </c>
      <c r="D45" s="88" t="s">
        <v>650</v>
      </c>
      <c r="E45" s="11" t="s">
        <v>296</v>
      </c>
      <c r="F45" s="76" t="s">
        <v>296</v>
      </c>
      <c r="H45" s="151"/>
      <c r="I45" s="151"/>
    </row>
    <row r="46" spans="1:9" s="85" customFormat="1" ht="26.4">
      <c r="A46" s="72">
        <f t="shared" si="1"/>
        <v>34</v>
      </c>
      <c r="B46" s="132" t="s">
        <v>660</v>
      </c>
      <c r="C46" s="131">
        <v>0.255</v>
      </c>
      <c r="D46" s="8" t="s">
        <v>13</v>
      </c>
      <c r="E46" s="10" t="s">
        <v>296</v>
      </c>
      <c r="F46" s="73" t="s">
        <v>296</v>
      </c>
      <c r="H46" s="151"/>
      <c r="I46" s="151"/>
    </row>
    <row r="47" spans="1:9" s="85" customFormat="1" ht="26.4">
      <c r="A47" s="72">
        <f>A45+1</f>
        <v>34</v>
      </c>
      <c r="B47" s="57" t="s">
        <v>421</v>
      </c>
      <c r="C47" s="131">
        <v>0.2</v>
      </c>
      <c r="D47" s="88" t="s">
        <v>652</v>
      </c>
      <c r="E47" s="11" t="s">
        <v>296</v>
      </c>
      <c r="F47" s="76" t="s">
        <v>296</v>
      </c>
      <c r="H47" s="151"/>
      <c r="I47" s="151"/>
    </row>
    <row r="48" spans="1:9" s="85" customFormat="1" ht="26.4">
      <c r="A48" s="72">
        <f>A46+1</f>
        <v>35</v>
      </c>
      <c r="B48" s="57" t="s">
        <v>29</v>
      </c>
      <c r="C48" s="131">
        <v>0.4</v>
      </c>
      <c r="D48" s="88" t="s">
        <v>652</v>
      </c>
      <c r="E48" s="11" t="s">
        <v>296</v>
      </c>
      <c r="F48" s="76" t="s">
        <v>296</v>
      </c>
      <c r="H48" s="151"/>
      <c r="I48" s="151"/>
    </row>
    <row r="49" spans="1:9" s="85" customFormat="1">
      <c r="A49" s="72">
        <f t="shared" si="1"/>
        <v>36</v>
      </c>
      <c r="B49" s="132" t="s">
        <v>30</v>
      </c>
      <c r="C49" s="131">
        <v>0.26</v>
      </c>
      <c r="D49" s="88" t="s">
        <v>650</v>
      </c>
      <c r="E49" s="11" t="s">
        <v>296</v>
      </c>
      <c r="F49" s="76" t="s">
        <v>296</v>
      </c>
      <c r="H49" s="151"/>
      <c r="I49" s="151"/>
    </row>
    <row r="50" spans="1:9" s="85" customFormat="1">
      <c r="A50" s="72">
        <f t="shared" si="1"/>
        <v>37</v>
      </c>
      <c r="B50" s="132" t="s">
        <v>591</v>
      </c>
      <c r="C50" s="131">
        <v>0.246</v>
      </c>
      <c r="D50" s="88" t="s">
        <v>59</v>
      </c>
      <c r="E50" s="11" t="s">
        <v>296</v>
      </c>
      <c r="F50" s="76" t="s">
        <v>296</v>
      </c>
      <c r="H50" s="151"/>
      <c r="I50" s="151"/>
    </row>
    <row r="51" spans="1:9" s="85" customFormat="1">
      <c r="A51" s="72">
        <f t="shared" si="1"/>
        <v>38</v>
      </c>
      <c r="B51" s="132" t="s">
        <v>31</v>
      </c>
      <c r="C51" s="131">
        <v>0.13</v>
      </c>
      <c r="D51" s="88" t="s">
        <v>13</v>
      </c>
      <c r="E51" s="11" t="s">
        <v>296</v>
      </c>
      <c r="F51" s="76" t="s">
        <v>296</v>
      </c>
      <c r="H51" s="151"/>
      <c r="I51" s="151"/>
    </row>
    <row r="52" spans="1:9" s="85" customFormat="1" ht="26.4">
      <c r="A52" s="72">
        <f>A51+1</f>
        <v>39</v>
      </c>
      <c r="B52" s="132" t="s">
        <v>32</v>
      </c>
      <c r="C52" s="131">
        <v>1.04</v>
      </c>
      <c r="D52" s="88" t="s">
        <v>685</v>
      </c>
      <c r="E52" s="11" t="s">
        <v>296</v>
      </c>
      <c r="F52" s="76" t="s">
        <v>296</v>
      </c>
      <c r="H52" s="151"/>
      <c r="I52" s="151"/>
    </row>
    <row r="53" spans="1:9" s="85" customFormat="1">
      <c r="A53" s="72">
        <f t="shared" si="1"/>
        <v>40</v>
      </c>
      <c r="B53" s="57" t="s">
        <v>34</v>
      </c>
      <c r="C53" s="131">
        <v>0.78</v>
      </c>
      <c r="D53" s="8" t="s">
        <v>627</v>
      </c>
      <c r="E53" s="11" t="s">
        <v>296</v>
      </c>
      <c r="F53" s="76" t="s">
        <v>296</v>
      </c>
      <c r="H53" s="151"/>
      <c r="I53" s="151"/>
    </row>
    <row r="54" spans="1:9" s="85" customFormat="1">
      <c r="A54" s="72">
        <f t="shared" si="1"/>
        <v>41</v>
      </c>
      <c r="B54" s="57" t="s">
        <v>592</v>
      </c>
      <c r="C54" s="131">
        <v>0.23699999999999999</v>
      </c>
      <c r="D54" s="8" t="s">
        <v>59</v>
      </c>
      <c r="E54" s="11" t="s">
        <v>296</v>
      </c>
      <c r="F54" s="76" t="s">
        <v>296</v>
      </c>
      <c r="H54" s="151"/>
      <c r="I54" s="151"/>
    </row>
    <row r="55" spans="1:9" s="85" customFormat="1">
      <c r="A55" s="72">
        <f t="shared" si="1"/>
        <v>42</v>
      </c>
      <c r="B55" s="58" t="s">
        <v>33</v>
      </c>
      <c r="C55" s="131">
        <v>0.26</v>
      </c>
      <c r="D55" s="88" t="s">
        <v>684</v>
      </c>
      <c r="E55" s="11" t="s">
        <v>296</v>
      </c>
      <c r="F55" s="76" t="s">
        <v>296</v>
      </c>
      <c r="H55" s="151"/>
      <c r="I55" s="151"/>
    </row>
    <row r="56" spans="1:9" s="85" customFormat="1">
      <c r="A56" s="72">
        <f t="shared" si="1"/>
        <v>43</v>
      </c>
      <c r="B56" s="132" t="s">
        <v>317</v>
      </c>
      <c r="C56" s="131">
        <v>0.26</v>
      </c>
      <c r="D56" s="8" t="s">
        <v>627</v>
      </c>
      <c r="E56" s="11" t="s">
        <v>296</v>
      </c>
      <c r="F56" s="76" t="s">
        <v>296</v>
      </c>
      <c r="H56" s="151"/>
      <c r="I56" s="151"/>
    </row>
    <row r="57" spans="1:9" s="85" customFormat="1">
      <c r="A57" s="72">
        <f t="shared" si="1"/>
        <v>44</v>
      </c>
      <c r="B57" s="57" t="s">
        <v>316</v>
      </c>
      <c r="C57" s="131">
        <v>0.11</v>
      </c>
      <c r="D57" s="8" t="s">
        <v>59</v>
      </c>
      <c r="E57" s="11" t="s">
        <v>296</v>
      </c>
      <c r="F57" s="76" t="s">
        <v>296</v>
      </c>
      <c r="H57" s="151"/>
      <c r="I57" s="151"/>
    </row>
    <row r="58" spans="1:9" s="85" customFormat="1">
      <c r="A58" s="72">
        <f t="shared" si="1"/>
        <v>45</v>
      </c>
      <c r="B58" s="132" t="s">
        <v>315</v>
      </c>
      <c r="C58" s="131">
        <v>0.15</v>
      </c>
      <c r="D58" s="88" t="s">
        <v>684</v>
      </c>
      <c r="E58" s="11" t="s">
        <v>296</v>
      </c>
      <c r="F58" s="76" t="s">
        <v>296</v>
      </c>
      <c r="H58" s="151"/>
      <c r="I58" s="151"/>
    </row>
    <row r="59" spans="1:9" s="85" customFormat="1">
      <c r="A59" s="72">
        <f t="shared" si="1"/>
        <v>46</v>
      </c>
      <c r="B59" s="132" t="s">
        <v>593</v>
      </c>
      <c r="C59" s="131">
        <v>0.04</v>
      </c>
      <c r="D59" s="88" t="s">
        <v>679</v>
      </c>
      <c r="E59" s="11" t="s">
        <v>296</v>
      </c>
      <c r="F59" s="76" t="s">
        <v>296</v>
      </c>
      <c r="H59" s="151"/>
      <c r="I59" s="151"/>
    </row>
    <row r="60" spans="1:9" s="85" customFormat="1">
      <c r="A60" s="72">
        <f t="shared" si="1"/>
        <v>47</v>
      </c>
      <c r="B60" s="57" t="s">
        <v>294</v>
      </c>
      <c r="C60" s="131" t="s">
        <v>695</v>
      </c>
      <c r="D60" s="8" t="s">
        <v>59</v>
      </c>
      <c r="E60" s="11" t="s">
        <v>296</v>
      </c>
      <c r="F60" s="76" t="s">
        <v>296</v>
      </c>
      <c r="H60" s="151"/>
      <c r="I60" s="151"/>
    </row>
    <row r="61" spans="1:9" s="85" customFormat="1" ht="26.4">
      <c r="A61" s="72">
        <f t="shared" si="1"/>
        <v>48</v>
      </c>
      <c r="B61" s="57" t="s">
        <v>35</v>
      </c>
      <c r="C61" s="131">
        <v>0.44500000000000001</v>
      </c>
      <c r="D61" s="88" t="s">
        <v>652</v>
      </c>
      <c r="E61" s="11" t="s">
        <v>296</v>
      </c>
      <c r="F61" s="76" t="s">
        <v>296</v>
      </c>
      <c r="H61" s="151"/>
      <c r="I61" s="151"/>
    </row>
    <row r="62" spans="1:9" s="163" customFormat="1" ht="26.4">
      <c r="A62" s="72">
        <f t="shared" si="1"/>
        <v>49</v>
      </c>
      <c r="B62" s="132" t="s">
        <v>36</v>
      </c>
      <c r="C62" s="131">
        <v>0.44</v>
      </c>
      <c r="D62" s="88" t="s">
        <v>652</v>
      </c>
      <c r="E62" s="11" t="s">
        <v>296</v>
      </c>
      <c r="F62" s="76" t="s">
        <v>296</v>
      </c>
      <c r="G62" s="85"/>
      <c r="H62" s="151"/>
      <c r="I62" s="151"/>
    </row>
    <row r="63" spans="1:9" s="85" customFormat="1">
      <c r="A63" s="72">
        <f t="shared" si="1"/>
        <v>50</v>
      </c>
      <c r="B63" s="57" t="s">
        <v>37</v>
      </c>
      <c r="C63" s="131">
        <v>0.76</v>
      </c>
      <c r="D63" s="8" t="s">
        <v>59</v>
      </c>
      <c r="E63" s="10" t="s">
        <v>295</v>
      </c>
      <c r="F63" s="73" t="s">
        <v>295</v>
      </c>
      <c r="H63" s="151"/>
      <c r="I63" s="151"/>
    </row>
    <row r="64" spans="1:9" s="85" customFormat="1">
      <c r="A64" s="72">
        <f t="shared" si="1"/>
        <v>51</v>
      </c>
      <c r="B64" s="132" t="s">
        <v>594</v>
      </c>
      <c r="C64" s="131">
        <v>6.0999999999999999E-2</v>
      </c>
      <c r="D64" s="8" t="s">
        <v>13</v>
      </c>
      <c r="E64" s="11" t="s">
        <v>296</v>
      </c>
      <c r="F64" s="76" t="s">
        <v>296</v>
      </c>
      <c r="H64" s="151"/>
      <c r="I64" s="151"/>
    </row>
    <row r="65" spans="1:9" s="85" customFormat="1" ht="26.4">
      <c r="A65" s="72">
        <f t="shared" si="1"/>
        <v>52</v>
      </c>
      <c r="B65" s="132" t="s">
        <v>38</v>
      </c>
      <c r="C65" s="134">
        <v>0.28000000000000003</v>
      </c>
      <c r="D65" s="8" t="s">
        <v>658</v>
      </c>
      <c r="E65" s="11" t="s">
        <v>296</v>
      </c>
      <c r="F65" s="76" t="s">
        <v>296</v>
      </c>
      <c r="H65" s="151"/>
      <c r="I65" s="151"/>
    </row>
    <row r="66" spans="1:9" s="85" customFormat="1" ht="26.4">
      <c r="A66" s="72">
        <f t="shared" si="1"/>
        <v>53</v>
      </c>
      <c r="B66" s="132" t="s">
        <v>39</v>
      </c>
      <c r="C66" s="133">
        <v>7.4999999999999997E-2</v>
      </c>
      <c r="D66" s="8" t="s">
        <v>652</v>
      </c>
      <c r="E66" s="11" t="s">
        <v>296</v>
      </c>
      <c r="F66" s="76" t="s">
        <v>296</v>
      </c>
      <c r="H66" s="151"/>
      <c r="I66" s="151"/>
    </row>
    <row r="67" spans="1:9" s="85" customFormat="1">
      <c r="A67" s="72">
        <f t="shared" si="1"/>
        <v>54</v>
      </c>
      <c r="B67" s="132" t="s">
        <v>383</v>
      </c>
      <c r="C67" s="133">
        <v>0.39500000000000002</v>
      </c>
      <c r="D67" s="8" t="s">
        <v>13</v>
      </c>
      <c r="E67" s="10" t="s">
        <v>296</v>
      </c>
      <c r="F67" s="73" t="s">
        <v>296</v>
      </c>
      <c r="H67" s="151"/>
      <c r="I67" s="151"/>
    </row>
    <row r="68" spans="1:9" s="85" customFormat="1">
      <c r="A68" s="72">
        <f t="shared" si="1"/>
        <v>55</v>
      </c>
      <c r="B68" s="132" t="s">
        <v>40</v>
      </c>
      <c r="C68" s="133">
        <v>0.16</v>
      </c>
      <c r="D68" s="8" t="s">
        <v>59</v>
      </c>
      <c r="E68" s="11" t="s">
        <v>296</v>
      </c>
      <c r="F68" s="76" t="s">
        <v>296</v>
      </c>
      <c r="H68" s="151"/>
      <c r="I68" s="151"/>
    </row>
    <row r="69" spans="1:9" s="85" customFormat="1">
      <c r="A69" s="72">
        <f t="shared" si="1"/>
        <v>56</v>
      </c>
      <c r="B69" s="132" t="s">
        <v>595</v>
      </c>
      <c r="C69" s="86">
        <v>0.12</v>
      </c>
      <c r="D69" s="8" t="s">
        <v>59</v>
      </c>
      <c r="E69" s="11" t="s">
        <v>296</v>
      </c>
      <c r="F69" s="76" t="s">
        <v>296</v>
      </c>
      <c r="H69" s="151"/>
      <c r="I69" s="151"/>
    </row>
    <row r="70" spans="1:9" s="85" customFormat="1">
      <c r="A70" s="72">
        <f t="shared" si="1"/>
        <v>57</v>
      </c>
      <c r="B70" s="132" t="s">
        <v>41</v>
      </c>
      <c r="C70" s="86">
        <v>0.35799999999999998</v>
      </c>
      <c r="D70" s="8" t="s">
        <v>59</v>
      </c>
      <c r="E70" s="11" t="s">
        <v>296</v>
      </c>
      <c r="F70" s="76" t="s">
        <v>296</v>
      </c>
      <c r="H70" s="151"/>
      <c r="I70" s="151"/>
    </row>
    <row r="71" spans="1:9" s="85" customFormat="1">
      <c r="A71" s="72">
        <f>A69+1</f>
        <v>57</v>
      </c>
      <c r="B71" s="57" t="s">
        <v>42</v>
      </c>
      <c r="C71" s="86">
        <v>0.45</v>
      </c>
      <c r="D71" s="8" t="s">
        <v>59</v>
      </c>
      <c r="E71" s="11" t="s">
        <v>296</v>
      </c>
      <c r="F71" s="76" t="s">
        <v>296</v>
      </c>
      <c r="H71" s="151"/>
      <c r="I71" s="151"/>
    </row>
    <row r="72" spans="1:9" s="85" customFormat="1" ht="26.4">
      <c r="A72" s="72">
        <f t="shared" si="1"/>
        <v>58</v>
      </c>
      <c r="B72" s="132" t="s">
        <v>43</v>
      </c>
      <c r="C72" s="133">
        <v>0.53100000000000003</v>
      </c>
      <c r="D72" s="8" t="s">
        <v>658</v>
      </c>
      <c r="E72" s="11" t="s">
        <v>296</v>
      </c>
      <c r="F72" s="76" t="s">
        <v>296</v>
      </c>
      <c r="H72" s="151"/>
      <c r="I72" s="151"/>
    </row>
    <row r="73" spans="1:9" s="85" customFormat="1">
      <c r="A73" s="72">
        <f t="shared" si="1"/>
        <v>59</v>
      </c>
      <c r="B73" s="132" t="s">
        <v>352</v>
      </c>
      <c r="C73" s="131">
        <v>0.2</v>
      </c>
      <c r="D73" s="88" t="s">
        <v>13</v>
      </c>
      <c r="E73" s="11" t="s">
        <v>296</v>
      </c>
      <c r="F73" s="76" t="s">
        <v>296</v>
      </c>
      <c r="H73" s="151"/>
      <c r="I73" s="151"/>
    </row>
    <row r="74" spans="1:9" s="85" customFormat="1">
      <c r="A74" s="72">
        <f t="shared" si="1"/>
        <v>60</v>
      </c>
      <c r="B74" s="132" t="s">
        <v>352</v>
      </c>
      <c r="C74" s="131">
        <v>0.13</v>
      </c>
      <c r="D74" s="88" t="s">
        <v>650</v>
      </c>
      <c r="E74" s="11" t="s">
        <v>296</v>
      </c>
      <c r="F74" s="76" t="s">
        <v>296</v>
      </c>
      <c r="H74" s="151"/>
      <c r="I74" s="151"/>
    </row>
    <row r="75" spans="1:9" s="85" customFormat="1">
      <c r="A75" s="72">
        <f t="shared" si="1"/>
        <v>61</v>
      </c>
      <c r="B75" s="132" t="s">
        <v>596</v>
      </c>
      <c r="C75" s="131">
        <v>0.113</v>
      </c>
      <c r="D75" s="8" t="s">
        <v>563</v>
      </c>
      <c r="E75" s="11" t="s">
        <v>296</v>
      </c>
      <c r="F75" s="76" t="s">
        <v>296</v>
      </c>
      <c r="H75" s="151"/>
      <c r="I75" s="151"/>
    </row>
    <row r="76" spans="1:9" s="85" customFormat="1" ht="26.4">
      <c r="A76" s="72">
        <f t="shared" si="1"/>
        <v>62</v>
      </c>
      <c r="B76" s="132" t="s">
        <v>44</v>
      </c>
      <c r="C76" s="131">
        <v>0.16</v>
      </c>
      <c r="D76" s="8" t="s">
        <v>658</v>
      </c>
      <c r="E76" s="11" t="s">
        <v>296</v>
      </c>
      <c r="F76" s="76" t="s">
        <v>296</v>
      </c>
      <c r="H76" s="151"/>
      <c r="I76" s="151"/>
    </row>
    <row r="77" spans="1:9" s="85" customFormat="1">
      <c r="A77" s="72">
        <f t="shared" si="1"/>
        <v>63</v>
      </c>
      <c r="B77" s="132" t="s">
        <v>597</v>
      </c>
      <c r="C77" s="131">
        <v>0.22</v>
      </c>
      <c r="D77" s="88" t="s">
        <v>13</v>
      </c>
      <c r="E77" s="11" t="s">
        <v>296</v>
      </c>
      <c r="F77" s="76" t="s">
        <v>296</v>
      </c>
      <c r="H77" s="151"/>
      <c r="I77" s="151"/>
    </row>
    <row r="78" spans="1:9" s="85" customFormat="1">
      <c r="A78" s="72">
        <f t="shared" si="1"/>
        <v>64</v>
      </c>
      <c r="B78" s="132" t="s">
        <v>45</v>
      </c>
      <c r="C78" s="131">
        <v>0.21</v>
      </c>
      <c r="D78" s="88" t="s">
        <v>683</v>
      </c>
      <c r="E78" s="11" t="s">
        <v>296</v>
      </c>
      <c r="F78" s="76" t="s">
        <v>296</v>
      </c>
      <c r="H78" s="151"/>
      <c r="I78" s="151"/>
    </row>
    <row r="79" spans="1:9" s="85" customFormat="1" ht="26.4">
      <c r="A79" s="72">
        <f t="shared" si="1"/>
        <v>65</v>
      </c>
      <c r="B79" s="132" t="s">
        <v>46</v>
      </c>
      <c r="C79" s="131">
        <v>0.44</v>
      </c>
      <c r="D79" s="88" t="s">
        <v>675</v>
      </c>
      <c r="E79" s="11" t="s">
        <v>296</v>
      </c>
      <c r="F79" s="76" t="s">
        <v>296</v>
      </c>
      <c r="H79" s="151"/>
      <c r="I79" s="151"/>
    </row>
    <row r="80" spans="1:9" s="85" customFormat="1" ht="26.4">
      <c r="A80" s="72">
        <f t="shared" si="1"/>
        <v>66</v>
      </c>
      <c r="B80" s="132" t="s">
        <v>47</v>
      </c>
      <c r="C80" s="134">
        <v>0.08</v>
      </c>
      <c r="D80" s="8" t="s">
        <v>658</v>
      </c>
      <c r="E80" s="11" t="s">
        <v>296</v>
      </c>
      <c r="F80" s="76" t="s">
        <v>296</v>
      </c>
      <c r="H80" s="151"/>
      <c r="I80" s="151"/>
    </row>
    <row r="81" spans="1:9" s="85" customFormat="1">
      <c r="A81" s="72">
        <f t="shared" si="1"/>
        <v>67</v>
      </c>
      <c r="B81" s="132" t="s">
        <v>598</v>
      </c>
      <c r="C81" s="134">
        <v>0.20499999999999999</v>
      </c>
      <c r="D81" s="8" t="s">
        <v>13</v>
      </c>
      <c r="E81" s="11" t="s">
        <v>296</v>
      </c>
      <c r="F81" s="76" t="s">
        <v>296</v>
      </c>
      <c r="H81" s="151"/>
      <c r="I81" s="151"/>
    </row>
    <row r="82" spans="1:9" s="163" customFormat="1" ht="26.4">
      <c r="A82" s="72">
        <f t="shared" si="1"/>
        <v>68</v>
      </c>
      <c r="B82" s="57" t="s">
        <v>710</v>
      </c>
      <c r="C82" s="86">
        <v>1.19</v>
      </c>
      <c r="D82" s="88" t="s">
        <v>675</v>
      </c>
      <c r="E82" s="11" t="s">
        <v>296</v>
      </c>
      <c r="F82" s="76" t="s">
        <v>296</v>
      </c>
      <c r="G82" s="85"/>
      <c r="H82" s="151"/>
      <c r="I82" s="151"/>
    </row>
    <row r="83" spans="1:9" s="85" customFormat="1">
      <c r="A83" s="72">
        <f t="shared" si="1"/>
        <v>69</v>
      </c>
      <c r="B83" s="132" t="s">
        <v>48</v>
      </c>
      <c r="C83" s="131">
        <v>0.16500000000000001</v>
      </c>
      <c r="D83" s="88" t="s">
        <v>679</v>
      </c>
      <c r="E83" s="11" t="s">
        <v>296</v>
      </c>
      <c r="F83" s="76" t="s">
        <v>296</v>
      </c>
      <c r="H83" s="151"/>
      <c r="I83" s="151"/>
    </row>
    <row r="84" spans="1:9" s="85" customFormat="1">
      <c r="A84" s="72">
        <f t="shared" si="1"/>
        <v>70</v>
      </c>
      <c r="B84" s="58" t="s">
        <v>704</v>
      </c>
      <c r="C84" s="131">
        <v>0.64500000000000002</v>
      </c>
      <c r="D84" s="88" t="s">
        <v>627</v>
      </c>
      <c r="E84" s="11" t="s">
        <v>296</v>
      </c>
      <c r="F84" s="76" t="s">
        <v>296</v>
      </c>
      <c r="H84" s="151"/>
      <c r="I84" s="151"/>
    </row>
    <row r="85" spans="1:9" s="85" customFormat="1">
      <c r="A85" s="72">
        <f t="shared" si="1"/>
        <v>71</v>
      </c>
      <c r="B85" s="58" t="s">
        <v>701</v>
      </c>
      <c r="C85" s="131">
        <v>0.20499999999999999</v>
      </c>
      <c r="D85" s="152" t="s">
        <v>631</v>
      </c>
      <c r="E85" s="11" t="s">
        <v>296</v>
      </c>
      <c r="F85" s="76" t="s">
        <v>296</v>
      </c>
      <c r="H85" s="151"/>
      <c r="I85" s="151"/>
    </row>
    <row r="86" spans="1:9" s="85" customFormat="1">
      <c r="A86" s="72">
        <f t="shared" si="1"/>
        <v>72</v>
      </c>
      <c r="B86" s="58" t="s">
        <v>706</v>
      </c>
      <c r="C86" s="131">
        <v>0.215</v>
      </c>
      <c r="D86" s="88" t="s">
        <v>679</v>
      </c>
      <c r="E86" s="11" t="s">
        <v>296</v>
      </c>
      <c r="F86" s="76" t="s">
        <v>296</v>
      </c>
      <c r="H86" s="151"/>
      <c r="I86" s="151"/>
    </row>
    <row r="87" spans="1:9" s="85" customFormat="1">
      <c r="A87" s="72">
        <f t="shared" si="1"/>
        <v>73</v>
      </c>
      <c r="B87" s="58" t="s">
        <v>711</v>
      </c>
      <c r="C87" s="131">
        <v>0.16</v>
      </c>
      <c r="D87" s="88" t="s">
        <v>679</v>
      </c>
      <c r="E87" s="11" t="s">
        <v>296</v>
      </c>
      <c r="F87" s="76" t="s">
        <v>296</v>
      </c>
      <c r="H87" s="151"/>
      <c r="I87" s="151"/>
    </row>
    <row r="88" spans="1:9" s="85" customFormat="1" ht="26.4">
      <c r="A88" s="72">
        <f t="shared" si="1"/>
        <v>74</v>
      </c>
      <c r="B88" s="58" t="s">
        <v>705</v>
      </c>
      <c r="C88" s="131">
        <v>0.42499999999999999</v>
      </c>
      <c r="D88" s="88" t="s">
        <v>682</v>
      </c>
      <c r="E88" s="11" t="s">
        <v>296</v>
      </c>
      <c r="F88" s="76" t="s">
        <v>296</v>
      </c>
      <c r="H88" s="151"/>
      <c r="I88" s="151"/>
    </row>
    <row r="89" spans="1:9" s="85" customFormat="1" ht="26.4">
      <c r="A89" s="72">
        <f t="shared" si="1"/>
        <v>75</v>
      </c>
      <c r="B89" s="58" t="s">
        <v>707</v>
      </c>
      <c r="C89" s="131">
        <v>0.13</v>
      </c>
      <c r="D89" s="152" t="s">
        <v>682</v>
      </c>
      <c r="E89" s="11" t="s">
        <v>296</v>
      </c>
      <c r="F89" s="76" t="s">
        <v>296</v>
      </c>
      <c r="H89" s="151"/>
      <c r="I89" s="151"/>
    </row>
    <row r="90" spans="1:9" s="85" customFormat="1">
      <c r="A90" s="72">
        <f t="shared" si="1"/>
        <v>76</v>
      </c>
      <c r="B90" s="58" t="s">
        <v>708</v>
      </c>
      <c r="C90" s="131">
        <v>7.4999999999999997E-2</v>
      </c>
      <c r="D90" s="152" t="s">
        <v>679</v>
      </c>
      <c r="E90" s="11" t="s">
        <v>296</v>
      </c>
      <c r="F90" s="76" t="s">
        <v>296</v>
      </c>
      <c r="H90" s="151"/>
      <c r="I90" s="151"/>
    </row>
    <row r="91" spans="1:9" s="85" customFormat="1">
      <c r="A91" s="72">
        <f t="shared" si="1"/>
        <v>77</v>
      </c>
      <c r="B91" s="58" t="s">
        <v>709</v>
      </c>
      <c r="C91" s="131">
        <v>0.12</v>
      </c>
      <c r="D91" s="152" t="s">
        <v>679</v>
      </c>
      <c r="E91" s="11" t="s">
        <v>296</v>
      </c>
      <c r="F91" s="76" t="s">
        <v>296</v>
      </c>
      <c r="H91" s="151"/>
      <c r="I91" s="151"/>
    </row>
    <row r="92" spans="1:9" s="85" customFormat="1">
      <c r="A92" s="72">
        <f t="shared" si="1"/>
        <v>78</v>
      </c>
      <c r="B92" s="58" t="s">
        <v>712</v>
      </c>
      <c r="C92" s="133">
        <v>0.16500000000000001</v>
      </c>
      <c r="D92" s="88" t="s">
        <v>679</v>
      </c>
      <c r="E92" s="11" t="s">
        <v>296</v>
      </c>
      <c r="F92" s="76" t="s">
        <v>296</v>
      </c>
      <c r="H92" s="151"/>
      <c r="I92" s="151"/>
    </row>
    <row r="93" spans="1:9" s="85" customFormat="1">
      <c r="A93" s="72">
        <f t="shared" si="1"/>
        <v>79</v>
      </c>
      <c r="B93" s="58" t="s">
        <v>703</v>
      </c>
      <c r="C93" s="133">
        <v>0.08</v>
      </c>
      <c r="D93" s="88" t="s">
        <v>679</v>
      </c>
      <c r="E93" s="11" t="s">
        <v>296</v>
      </c>
      <c r="F93" s="76" t="s">
        <v>296</v>
      </c>
      <c r="H93" s="151"/>
      <c r="I93" s="151"/>
    </row>
    <row r="94" spans="1:9" s="85" customFormat="1">
      <c r="A94" s="72">
        <f t="shared" si="1"/>
        <v>80</v>
      </c>
      <c r="B94" s="58" t="s">
        <v>702</v>
      </c>
      <c r="C94" s="133">
        <v>0.1</v>
      </c>
      <c r="D94" s="88" t="s">
        <v>679</v>
      </c>
      <c r="E94" s="11" t="s">
        <v>296</v>
      </c>
      <c r="F94" s="76" t="s">
        <v>296</v>
      </c>
      <c r="H94" s="151"/>
      <c r="I94" s="151"/>
    </row>
    <row r="95" spans="1:9" s="85" customFormat="1">
      <c r="A95" s="72">
        <f t="shared" si="1"/>
        <v>81</v>
      </c>
      <c r="B95" s="58" t="s">
        <v>717</v>
      </c>
      <c r="C95" s="133">
        <v>0.124</v>
      </c>
      <c r="D95" s="88" t="s">
        <v>679</v>
      </c>
      <c r="E95" s="11" t="s">
        <v>296</v>
      </c>
      <c r="F95" s="76" t="s">
        <v>296</v>
      </c>
      <c r="H95" s="151"/>
      <c r="I95" s="151"/>
    </row>
    <row r="96" spans="1:9" s="85" customFormat="1">
      <c r="A96" s="72">
        <f t="shared" si="1"/>
        <v>82</v>
      </c>
      <c r="B96" s="58" t="s">
        <v>716</v>
      </c>
      <c r="C96" s="133">
        <v>0.13200000000000001</v>
      </c>
      <c r="D96" s="88" t="s">
        <v>679</v>
      </c>
      <c r="E96" s="11" t="s">
        <v>296</v>
      </c>
      <c r="F96" s="76" t="s">
        <v>296</v>
      </c>
      <c r="H96" s="151"/>
      <c r="I96" s="151"/>
    </row>
    <row r="97" spans="1:9" s="85" customFormat="1">
      <c r="A97" s="72">
        <f t="shared" si="1"/>
        <v>83</v>
      </c>
      <c r="B97" s="58" t="s">
        <v>713</v>
      </c>
      <c r="C97" s="133">
        <v>0.14499999999999999</v>
      </c>
      <c r="D97" s="88" t="s">
        <v>679</v>
      </c>
      <c r="E97" s="11" t="s">
        <v>296</v>
      </c>
      <c r="F97" s="76" t="s">
        <v>296</v>
      </c>
      <c r="H97" s="151"/>
      <c r="I97" s="151"/>
    </row>
    <row r="98" spans="1:9" s="85" customFormat="1">
      <c r="A98" s="72">
        <f t="shared" si="1"/>
        <v>84</v>
      </c>
      <c r="B98" s="58" t="s">
        <v>714</v>
      </c>
      <c r="C98" s="133">
        <v>0.158</v>
      </c>
      <c r="D98" s="88" t="s">
        <v>679</v>
      </c>
      <c r="E98" s="11" t="s">
        <v>296</v>
      </c>
      <c r="F98" s="76" t="s">
        <v>296</v>
      </c>
      <c r="H98" s="151"/>
      <c r="I98" s="151"/>
    </row>
    <row r="99" spans="1:9" s="85" customFormat="1" ht="26.4">
      <c r="A99" s="72">
        <f t="shared" si="1"/>
        <v>85</v>
      </c>
      <c r="B99" s="58" t="s">
        <v>715</v>
      </c>
      <c r="C99" s="133">
        <v>0.128</v>
      </c>
      <c r="D99" s="88" t="s">
        <v>652</v>
      </c>
      <c r="E99" s="11" t="s">
        <v>296</v>
      </c>
      <c r="F99" s="76" t="s">
        <v>296</v>
      </c>
      <c r="H99" s="151"/>
      <c r="I99" s="151"/>
    </row>
    <row r="100" spans="1:9" s="85" customFormat="1" ht="26.4">
      <c r="A100" s="154">
        <v>86</v>
      </c>
      <c r="B100" s="58" t="s">
        <v>720</v>
      </c>
      <c r="C100" s="133">
        <v>0.106</v>
      </c>
      <c r="D100" s="88" t="s">
        <v>652</v>
      </c>
      <c r="E100" s="11" t="s">
        <v>296</v>
      </c>
      <c r="F100" s="76" t="s">
        <v>296</v>
      </c>
      <c r="H100" s="151"/>
      <c r="I100" s="151"/>
    </row>
    <row r="101" spans="1:9" s="85" customFormat="1" ht="26.4">
      <c r="A101" s="72">
        <f t="shared" si="1"/>
        <v>87</v>
      </c>
      <c r="B101" s="7" t="s">
        <v>700</v>
      </c>
      <c r="C101" s="133">
        <v>0.152</v>
      </c>
      <c r="D101" s="88" t="s">
        <v>652</v>
      </c>
      <c r="E101" s="11" t="s">
        <v>296</v>
      </c>
      <c r="F101" s="76" t="s">
        <v>296</v>
      </c>
      <c r="H101" s="151"/>
      <c r="I101" s="151"/>
    </row>
    <row r="102" spans="1:9" s="85" customFormat="1" ht="26.4">
      <c r="A102" s="72">
        <f t="shared" si="1"/>
        <v>88</v>
      </c>
      <c r="B102" s="132" t="s">
        <v>384</v>
      </c>
      <c r="C102" s="131">
        <v>0.16800000000000001</v>
      </c>
      <c r="D102" s="8" t="s">
        <v>13</v>
      </c>
      <c r="E102" s="10" t="s">
        <v>296</v>
      </c>
      <c r="F102" s="73" t="s">
        <v>296</v>
      </c>
      <c r="H102" s="151"/>
      <c r="I102" s="151"/>
    </row>
    <row r="103" spans="1:9" s="85" customFormat="1">
      <c r="A103" s="72">
        <f t="shared" si="1"/>
        <v>89</v>
      </c>
      <c r="B103" s="132" t="s">
        <v>49</v>
      </c>
      <c r="C103" s="131">
        <v>0.3</v>
      </c>
      <c r="D103" s="88" t="s">
        <v>678</v>
      </c>
      <c r="E103" s="11" t="s">
        <v>296</v>
      </c>
      <c r="F103" s="76" t="s">
        <v>296</v>
      </c>
      <c r="H103" s="151"/>
      <c r="I103" s="151"/>
    </row>
    <row r="104" spans="1:9" s="85" customFormat="1">
      <c r="A104" s="72">
        <f t="shared" si="1"/>
        <v>90</v>
      </c>
      <c r="B104" s="132" t="s">
        <v>50</v>
      </c>
      <c r="C104" s="131">
        <v>9.5000000000000001E-2</v>
      </c>
      <c r="D104" s="88" t="s">
        <v>681</v>
      </c>
      <c r="E104" s="11" t="s">
        <v>296</v>
      </c>
      <c r="F104" s="76" t="s">
        <v>296</v>
      </c>
      <c r="H104" s="151"/>
      <c r="I104" s="151"/>
    </row>
    <row r="105" spans="1:9" s="85" customFormat="1">
      <c r="A105" s="72">
        <f t="shared" si="1"/>
        <v>91</v>
      </c>
      <c r="B105" s="132" t="s">
        <v>51</v>
      </c>
      <c r="C105" s="131">
        <v>0.1</v>
      </c>
      <c r="D105" s="88" t="s">
        <v>679</v>
      </c>
      <c r="E105" s="11" t="s">
        <v>296</v>
      </c>
      <c r="F105" s="76" t="s">
        <v>296</v>
      </c>
      <c r="H105" s="151"/>
      <c r="I105" s="151"/>
    </row>
    <row r="106" spans="1:9" s="85" customFormat="1">
      <c r="A106" s="72">
        <f t="shared" si="1"/>
        <v>92</v>
      </c>
      <c r="B106" s="57" t="s">
        <v>52</v>
      </c>
      <c r="C106" s="86">
        <v>2.9449999999999998</v>
      </c>
      <c r="D106" s="8" t="s">
        <v>627</v>
      </c>
      <c r="E106" s="11" t="s">
        <v>295</v>
      </c>
      <c r="F106" s="76" t="s">
        <v>295</v>
      </c>
      <c r="H106" s="151"/>
      <c r="I106" s="151"/>
    </row>
    <row r="107" spans="1:9" s="85" customFormat="1">
      <c r="A107" s="72">
        <f t="shared" si="1"/>
        <v>93</v>
      </c>
      <c r="B107" s="132" t="s">
        <v>53</v>
      </c>
      <c r="C107" s="131">
        <v>0.2</v>
      </c>
      <c r="D107" s="88" t="s">
        <v>680</v>
      </c>
      <c r="E107" s="11" t="s">
        <v>296</v>
      </c>
      <c r="F107" s="76" t="s">
        <v>296</v>
      </c>
      <c r="H107" s="151"/>
      <c r="I107" s="151"/>
    </row>
    <row r="108" spans="1:9" s="85" customFormat="1">
      <c r="A108" s="72">
        <f t="shared" si="1"/>
        <v>94</v>
      </c>
      <c r="B108" s="132" t="s">
        <v>54</v>
      </c>
      <c r="C108" s="131">
        <v>2.5299999999999998</v>
      </c>
      <c r="D108" s="88" t="s">
        <v>650</v>
      </c>
      <c r="E108" s="11" t="s">
        <v>296</v>
      </c>
      <c r="F108" s="76" t="s">
        <v>296</v>
      </c>
      <c r="H108" s="151"/>
      <c r="I108" s="151"/>
    </row>
    <row r="109" spans="1:9" s="85" customFormat="1" ht="26.4">
      <c r="A109" s="72">
        <f t="shared" si="1"/>
        <v>95</v>
      </c>
      <c r="B109" s="132" t="s">
        <v>55</v>
      </c>
      <c r="C109" s="131">
        <v>0.78500000000000003</v>
      </c>
      <c r="D109" s="8" t="s">
        <v>658</v>
      </c>
      <c r="E109" s="11" t="s">
        <v>296</v>
      </c>
      <c r="F109" s="76" t="s">
        <v>296</v>
      </c>
      <c r="H109" s="151"/>
      <c r="I109" s="151"/>
    </row>
    <row r="110" spans="1:9" s="85" customFormat="1">
      <c r="A110" s="72">
        <f t="shared" si="1"/>
        <v>96</v>
      </c>
      <c r="B110" s="132" t="s">
        <v>56</v>
      </c>
      <c r="C110" s="131">
        <v>0.99</v>
      </c>
      <c r="D110" s="88" t="s">
        <v>678</v>
      </c>
      <c r="E110" s="11" t="s">
        <v>296</v>
      </c>
      <c r="F110" s="76" t="s">
        <v>296</v>
      </c>
      <c r="H110" s="151"/>
      <c r="I110" s="151"/>
    </row>
    <row r="111" spans="1:9" s="85" customFormat="1" ht="26.4">
      <c r="A111" s="72">
        <f t="shared" si="1"/>
        <v>97</v>
      </c>
      <c r="B111" s="132" t="s">
        <v>57</v>
      </c>
      <c r="C111" s="131">
        <v>0.36</v>
      </c>
      <c r="D111" s="88" t="s">
        <v>652</v>
      </c>
      <c r="E111" s="11" t="s">
        <v>296</v>
      </c>
      <c r="F111" s="76" t="s">
        <v>296</v>
      </c>
      <c r="H111" s="151"/>
      <c r="I111" s="151"/>
    </row>
    <row r="112" spans="1:9" s="85" customFormat="1">
      <c r="A112" s="72">
        <f t="shared" si="1"/>
        <v>98</v>
      </c>
      <c r="B112" s="57" t="s">
        <v>487</v>
      </c>
      <c r="C112" s="131">
        <v>0.26</v>
      </c>
      <c r="D112" s="8" t="s">
        <v>59</v>
      </c>
      <c r="E112" s="9" t="s">
        <v>296</v>
      </c>
      <c r="F112" s="74" t="s">
        <v>296</v>
      </c>
      <c r="H112" s="151"/>
      <c r="I112" s="151"/>
    </row>
    <row r="113" spans="1:9" s="85" customFormat="1">
      <c r="A113" s="72">
        <f t="shared" si="1"/>
        <v>99</v>
      </c>
      <c r="B113" s="57" t="s">
        <v>599</v>
      </c>
      <c r="C113" s="131">
        <v>0.19</v>
      </c>
      <c r="D113" s="8" t="s">
        <v>13</v>
      </c>
      <c r="E113" s="9" t="s">
        <v>296</v>
      </c>
      <c r="F113" s="74" t="s">
        <v>296</v>
      </c>
      <c r="H113" s="151"/>
      <c r="I113" s="151"/>
    </row>
    <row r="114" spans="1:9" s="85" customFormat="1" ht="26.4">
      <c r="A114" s="72">
        <f t="shared" si="1"/>
        <v>100</v>
      </c>
      <c r="B114" s="57" t="s">
        <v>58</v>
      </c>
      <c r="C114" s="131">
        <v>0.39500000000000002</v>
      </c>
      <c r="D114" s="8" t="s">
        <v>658</v>
      </c>
      <c r="E114" s="9" t="s">
        <v>296</v>
      </c>
      <c r="F114" s="74" t="s">
        <v>296</v>
      </c>
      <c r="H114" s="151"/>
      <c r="I114" s="151"/>
    </row>
    <row r="115" spans="1:9" s="85" customFormat="1">
      <c r="A115" s="72">
        <f t="shared" si="1"/>
        <v>101</v>
      </c>
      <c r="B115" s="132" t="s">
        <v>60</v>
      </c>
      <c r="C115" s="131">
        <v>0.255</v>
      </c>
      <c r="D115" s="88" t="s">
        <v>679</v>
      </c>
      <c r="E115" s="9" t="s">
        <v>296</v>
      </c>
      <c r="F115" s="74" t="s">
        <v>296</v>
      </c>
      <c r="H115" s="151"/>
      <c r="I115" s="151"/>
    </row>
    <row r="116" spans="1:9" s="85" customFormat="1">
      <c r="A116" s="72">
        <f t="shared" si="1"/>
        <v>102</v>
      </c>
      <c r="B116" s="132" t="s">
        <v>600</v>
      </c>
      <c r="C116" s="131">
        <v>0.25</v>
      </c>
      <c r="D116" s="88" t="s">
        <v>13</v>
      </c>
      <c r="E116" s="11" t="s">
        <v>296</v>
      </c>
      <c r="F116" s="76" t="s">
        <v>296</v>
      </c>
      <c r="H116" s="151"/>
      <c r="I116" s="151"/>
    </row>
    <row r="117" spans="1:9" s="85" customFormat="1">
      <c r="A117" s="72">
        <f>A115+1</f>
        <v>102</v>
      </c>
      <c r="B117" s="57" t="s">
        <v>526</v>
      </c>
      <c r="C117" s="131">
        <v>0.27</v>
      </c>
      <c r="D117" s="8" t="s">
        <v>59</v>
      </c>
      <c r="E117" s="9" t="s">
        <v>296</v>
      </c>
      <c r="F117" s="74" t="s">
        <v>296</v>
      </c>
      <c r="H117" s="151"/>
      <c r="I117" s="151"/>
    </row>
    <row r="118" spans="1:9" s="85" customFormat="1">
      <c r="A118" s="72">
        <f>A116+1</f>
        <v>103</v>
      </c>
      <c r="B118" s="132" t="s">
        <v>601</v>
      </c>
      <c r="C118" s="131">
        <v>0.08</v>
      </c>
      <c r="D118" s="88" t="s">
        <v>678</v>
      </c>
      <c r="E118" s="9" t="s">
        <v>296</v>
      </c>
      <c r="F118" s="74" t="s">
        <v>296</v>
      </c>
      <c r="H118" s="151"/>
      <c r="I118" s="151"/>
    </row>
    <row r="119" spans="1:9" s="85" customFormat="1">
      <c r="A119" s="72">
        <f t="shared" ref="A119:A120" si="2">A117+1</f>
        <v>103</v>
      </c>
      <c r="B119" s="132" t="s">
        <v>61</v>
      </c>
      <c r="C119" s="131">
        <v>0.88</v>
      </c>
      <c r="D119" s="88" t="s">
        <v>678</v>
      </c>
      <c r="E119" s="9" t="s">
        <v>296</v>
      </c>
      <c r="F119" s="74" t="s">
        <v>296</v>
      </c>
      <c r="H119" s="151"/>
      <c r="I119" s="151"/>
    </row>
    <row r="120" spans="1:9" s="163" customFormat="1">
      <c r="A120" s="72">
        <f t="shared" si="2"/>
        <v>104</v>
      </c>
      <c r="B120" s="58" t="s">
        <v>290</v>
      </c>
      <c r="C120" s="86">
        <v>0.3</v>
      </c>
      <c r="D120" s="88" t="s">
        <v>650</v>
      </c>
      <c r="E120" s="11" t="s">
        <v>296</v>
      </c>
      <c r="F120" s="76" t="s">
        <v>296</v>
      </c>
      <c r="G120" s="85"/>
      <c r="H120" s="151"/>
      <c r="I120" s="151"/>
    </row>
    <row r="121" spans="1:9" s="85" customFormat="1">
      <c r="A121" s="72">
        <f t="shared" ref="A121:A130" si="3">A120+1</f>
        <v>105</v>
      </c>
      <c r="B121" s="132" t="s">
        <v>62</v>
      </c>
      <c r="C121" s="131">
        <v>0.44</v>
      </c>
      <c r="D121" s="8" t="s">
        <v>59</v>
      </c>
      <c r="E121" s="9" t="s">
        <v>296</v>
      </c>
      <c r="F121" s="74" t="s">
        <v>296</v>
      </c>
      <c r="H121" s="151"/>
      <c r="I121" s="151"/>
    </row>
    <row r="122" spans="1:9" s="85" customFormat="1">
      <c r="A122" s="72">
        <f t="shared" si="3"/>
        <v>106</v>
      </c>
      <c r="B122" s="57" t="s">
        <v>385</v>
      </c>
      <c r="C122" s="131">
        <v>0.26100000000000001</v>
      </c>
      <c r="D122" s="8" t="s">
        <v>13</v>
      </c>
      <c r="E122" s="11" t="s">
        <v>296</v>
      </c>
      <c r="F122" s="76" t="s">
        <v>296</v>
      </c>
      <c r="H122" s="151"/>
      <c r="I122" s="151"/>
    </row>
    <row r="123" spans="1:9" s="163" customFormat="1">
      <c r="A123" s="72">
        <f t="shared" si="3"/>
        <v>107</v>
      </c>
      <c r="B123" s="57" t="s">
        <v>268</v>
      </c>
      <c r="C123" s="86">
        <v>0.61</v>
      </c>
      <c r="D123" s="8" t="s">
        <v>59</v>
      </c>
      <c r="E123" s="11" t="s">
        <v>296</v>
      </c>
      <c r="F123" s="76" t="s">
        <v>296</v>
      </c>
      <c r="G123" s="85"/>
      <c r="H123" s="151"/>
      <c r="I123" s="151"/>
    </row>
    <row r="124" spans="1:9" s="85" customFormat="1">
      <c r="A124" s="72">
        <f t="shared" si="3"/>
        <v>108</v>
      </c>
      <c r="B124" s="132" t="s">
        <v>386</v>
      </c>
      <c r="C124" s="131">
        <v>0.59499999999999997</v>
      </c>
      <c r="D124" s="8" t="s">
        <v>13</v>
      </c>
      <c r="E124" s="10" t="s">
        <v>296</v>
      </c>
      <c r="F124" s="73" t="s">
        <v>296</v>
      </c>
      <c r="H124" s="151"/>
      <c r="I124" s="151"/>
    </row>
    <row r="125" spans="1:9" s="85" customFormat="1">
      <c r="A125" s="72">
        <f t="shared" si="3"/>
        <v>109</v>
      </c>
      <c r="B125" s="132" t="s">
        <v>63</v>
      </c>
      <c r="C125" s="134">
        <v>0.23</v>
      </c>
      <c r="D125" s="8" t="s">
        <v>59</v>
      </c>
      <c r="E125" s="9" t="s">
        <v>296</v>
      </c>
      <c r="F125" s="74" t="s">
        <v>296</v>
      </c>
      <c r="H125" s="151"/>
      <c r="I125" s="151"/>
    </row>
    <row r="126" spans="1:9" s="85" customFormat="1">
      <c r="A126" s="72">
        <f t="shared" si="3"/>
        <v>110</v>
      </c>
      <c r="B126" s="132" t="s">
        <v>387</v>
      </c>
      <c r="C126" s="131">
        <v>0.38500000000000001</v>
      </c>
      <c r="D126" s="8" t="s">
        <v>13</v>
      </c>
      <c r="E126" s="10" t="s">
        <v>296</v>
      </c>
      <c r="F126" s="73" t="s">
        <v>296</v>
      </c>
      <c r="H126" s="151"/>
      <c r="I126" s="151"/>
    </row>
    <row r="127" spans="1:9" s="85" customFormat="1">
      <c r="A127" s="72">
        <f t="shared" si="3"/>
        <v>111</v>
      </c>
      <c r="B127" s="57" t="s">
        <v>64</v>
      </c>
      <c r="C127" s="134">
        <v>1.22</v>
      </c>
      <c r="D127" s="8" t="s">
        <v>59</v>
      </c>
      <c r="E127" s="9" t="s">
        <v>295</v>
      </c>
      <c r="F127" s="74" t="s">
        <v>295</v>
      </c>
      <c r="H127" s="151"/>
      <c r="I127" s="151"/>
    </row>
    <row r="128" spans="1:9" s="163" customFormat="1">
      <c r="A128" s="72">
        <f t="shared" si="3"/>
        <v>112</v>
      </c>
      <c r="B128" s="58" t="s">
        <v>291</v>
      </c>
      <c r="C128" s="86">
        <v>0.23</v>
      </c>
      <c r="D128" s="88" t="s">
        <v>650</v>
      </c>
      <c r="E128" s="11" t="s">
        <v>296</v>
      </c>
      <c r="F128" s="76" t="s">
        <v>296</v>
      </c>
      <c r="G128" s="85"/>
      <c r="H128" s="151"/>
      <c r="I128" s="151"/>
    </row>
    <row r="129" spans="1:9" s="85" customFormat="1">
      <c r="A129" s="72">
        <f t="shared" si="3"/>
        <v>113</v>
      </c>
      <c r="B129" s="58" t="s">
        <v>65</v>
      </c>
      <c r="C129" s="134">
        <v>0.32</v>
      </c>
      <c r="D129" s="88" t="s">
        <v>679</v>
      </c>
      <c r="E129" s="9" t="s">
        <v>296</v>
      </c>
      <c r="F129" s="74" t="s">
        <v>296</v>
      </c>
      <c r="H129" s="151"/>
      <c r="I129" s="151"/>
    </row>
    <row r="130" spans="1:9" s="85" customFormat="1">
      <c r="A130" s="72">
        <f t="shared" si="3"/>
        <v>114</v>
      </c>
      <c r="B130" s="58" t="s">
        <v>602</v>
      </c>
      <c r="C130" s="134">
        <v>0.06</v>
      </c>
      <c r="D130" s="88" t="s">
        <v>679</v>
      </c>
      <c r="E130" s="9" t="s">
        <v>296</v>
      </c>
      <c r="F130" s="74" t="s">
        <v>296</v>
      </c>
      <c r="H130" s="151"/>
      <c r="I130" s="151"/>
    </row>
    <row r="131" spans="1:9" s="85" customFormat="1" ht="12.6" customHeight="1">
      <c r="A131" s="71"/>
      <c r="B131" s="223" t="s">
        <v>637</v>
      </c>
      <c r="C131" s="224"/>
      <c r="D131" s="224"/>
      <c r="E131" s="224"/>
      <c r="F131" s="225"/>
      <c r="H131" s="151"/>
      <c r="I131" s="151"/>
    </row>
    <row r="132" spans="1:9" s="85" customFormat="1">
      <c r="A132" s="72">
        <f>A130+1</f>
        <v>115</v>
      </c>
      <c r="B132" s="58" t="s">
        <v>603</v>
      </c>
      <c r="C132" s="86">
        <v>0.22</v>
      </c>
      <c r="D132" s="8" t="s">
        <v>13</v>
      </c>
      <c r="E132" s="9" t="s">
        <v>296</v>
      </c>
      <c r="F132" s="74" t="s">
        <v>296</v>
      </c>
      <c r="H132" s="151"/>
      <c r="I132" s="151"/>
    </row>
    <row r="133" spans="1:9" s="85" customFormat="1">
      <c r="A133" s="72">
        <f>A132+1</f>
        <v>116</v>
      </c>
      <c r="B133" s="57" t="s">
        <v>66</v>
      </c>
      <c r="C133" s="86">
        <v>0.46</v>
      </c>
      <c r="D133" s="8" t="s">
        <v>59</v>
      </c>
      <c r="E133" s="9" t="s">
        <v>295</v>
      </c>
      <c r="F133" s="74" t="s">
        <v>295</v>
      </c>
      <c r="H133" s="151"/>
      <c r="I133" s="151"/>
    </row>
    <row r="134" spans="1:9" s="85" customFormat="1">
      <c r="A134" s="72">
        <f>A133+1</f>
        <v>117</v>
      </c>
      <c r="B134" s="57" t="s">
        <v>96</v>
      </c>
      <c r="C134" s="86">
        <v>0.20499999999999999</v>
      </c>
      <c r="D134" s="8" t="s">
        <v>59</v>
      </c>
      <c r="E134" s="9" t="s">
        <v>296</v>
      </c>
      <c r="F134" s="74" t="s">
        <v>296</v>
      </c>
      <c r="H134" s="151"/>
      <c r="I134" s="151"/>
    </row>
    <row r="135" spans="1:9" s="85" customFormat="1">
      <c r="A135" s="72">
        <f t="shared" ref="A135:A136" si="4">A134+1</f>
        <v>118</v>
      </c>
      <c r="B135" s="57" t="s">
        <v>97</v>
      </c>
      <c r="C135" s="86">
        <v>0.22</v>
      </c>
      <c r="D135" s="8" t="s">
        <v>13</v>
      </c>
      <c r="E135" s="9" t="s">
        <v>296</v>
      </c>
      <c r="F135" s="74" t="s">
        <v>296</v>
      </c>
      <c r="H135" s="151"/>
      <c r="I135" s="151"/>
    </row>
    <row r="136" spans="1:9" s="163" customFormat="1">
      <c r="A136" s="72">
        <f t="shared" si="4"/>
        <v>119</v>
      </c>
      <c r="B136" s="58" t="s">
        <v>95</v>
      </c>
      <c r="C136" s="86">
        <v>0.4</v>
      </c>
      <c r="D136" s="8" t="s">
        <v>13</v>
      </c>
      <c r="E136" s="9" t="s">
        <v>296</v>
      </c>
      <c r="F136" s="74" t="s">
        <v>296</v>
      </c>
      <c r="G136" s="85"/>
      <c r="H136" s="151"/>
      <c r="I136" s="151"/>
    </row>
    <row r="137" spans="1:9" s="163" customFormat="1">
      <c r="A137" s="72">
        <f t="shared" ref="A137:A143" si="5">A136+1</f>
        <v>120</v>
      </c>
      <c r="B137" s="57" t="s">
        <v>98</v>
      </c>
      <c r="C137" s="86">
        <v>0.53100000000000003</v>
      </c>
      <c r="D137" s="8" t="s">
        <v>13</v>
      </c>
      <c r="E137" s="9" t="s">
        <v>296</v>
      </c>
      <c r="F137" s="74" t="s">
        <v>296</v>
      </c>
      <c r="G137" s="85"/>
      <c r="H137" s="151"/>
      <c r="I137" s="151"/>
    </row>
    <row r="138" spans="1:9" s="163" customFormat="1">
      <c r="A138" s="72">
        <f t="shared" si="5"/>
        <v>121</v>
      </c>
      <c r="B138" s="58" t="s">
        <v>139</v>
      </c>
      <c r="C138" s="86">
        <v>0.32</v>
      </c>
      <c r="D138" s="8" t="s">
        <v>628</v>
      </c>
      <c r="E138" s="9" t="s">
        <v>296</v>
      </c>
      <c r="F138" s="74" t="s">
        <v>296</v>
      </c>
      <c r="G138" s="85"/>
      <c r="H138" s="151"/>
      <c r="I138" s="151"/>
    </row>
    <row r="139" spans="1:9" s="85" customFormat="1">
      <c r="A139" s="72">
        <f t="shared" si="5"/>
        <v>122</v>
      </c>
      <c r="B139" s="58" t="s">
        <v>67</v>
      </c>
      <c r="C139" s="86">
        <v>0.40600000000000003</v>
      </c>
      <c r="D139" s="8" t="s">
        <v>68</v>
      </c>
      <c r="E139" s="9" t="s">
        <v>296</v>
      </c>
      <c r="F139" s="74" t="s">
        <v>296</v>
      </c>
      <c r="H139" s="151"/>
      <c r="I139" s="151"/>
    </row>
    <row r="140" spans="1:9" s="85" customFormat="1">
      <c r="A140" s="72">
        <f t="shared" si="5"/>
        <v>123</v>
      </c>
      <c r="B140" s="58" t="s">
        <v>69</v>
      </c>
      <c r="C140" s="86">
        <v>0.60199999999999998</v>
      </c>
      <c r="D140" s="8" t="s">
        <v>13</v>
      </c>
      <c r="E140" s="9" t="s">
        <v>296</v>
      </c>
      <c r="F140" s="74" t="s">
        <v>296</v>
      </c>
      <c r="H140" s="151"/>
      <c r="I140" s="151"/>
    </row>
    <row r="141" spans="1:9" s="163" customFormat="1">
      <c r="A141" s="72">
        <f t="shared" si="5"/>
        <v>124</v>
      </c>
      <c r="B141" s="57" t="s">
        <v>661</v>
      </c>
      <c r="C141" s="86">
        <v>0.46200000000000002</v>
      </c>
      <c r="D141" s="8" t="s">
        <v>355</v>
      </c>
      <c r="E141" s="9" t="s">
        <v>296</v>
      </c>
      <c r="F141" s="74" t="s">
        <v>296</v>
      </c>
      <c r="G141" s="85"/>
      <c r="H141" s="151"/>
      <c r="I141" s="151"/>
    </row>
    <row r="142" spans="1:9" s="85" customFormat="1" ht="26.4">
      <c r="A142" s="72">
        <f t="shared" si="5"/>
        <v>125</v>
      </c>
      <c r="B142" s="58" t="s">
        <v>70</v>
      </c>
      <c r="C142" s="86">
        <v>0.66200000000000003</v>
      </c>
      <c r="D142" s="8" t="s">
        <v>648</v>
      </c>
      <c r="E142" s="9" t="s">
        <v>296</v>
      </c>
      <c r="F142" s="74" t="s">
        <v>296</v>
      </c>
      <c r="H142" s="151"/>
      <c r="I142" s="151"/>
    </row>
    <row r="143" spans="1:9" s="163" customFormat="1">
      <c r="A143" s="72">
        <f t="shared" si="5"/>
        <v>126</v>
      </c>
      <c r="B143" s="58" t="s">
        <v>140</v>
      </c>
      <c r="C143" s="86">
        <v>0.17</v>
      </c>
      <c r="D143" s="8" t="s">
        <v>59</v>
      </c>
      <c r="E143" s="9" t="s">
        <v>296</v>
      </c>
      <c r="F143" s="74" t="s">
        <v>296</v>
      </c>
      <c r="G143" s="85"/>
      <c r="H143" s="151"/>
      <c r="I143" s="151"/>
    </row>
    <row r="144" spans="1:9" s="163" customFormat="1">
      <c r="A144" s="72">
        <f t="shared" ref="A144:A163" si="6">A143+1</f>
        <v>127</v>
      </c>
      <c r="B144" s="58" t="s">
        <v>141</v>
      </c>
      <c r="C144" s="86">
        <v>0.35</v>
      </c>
      <c r="D144" s="8" t="s">
        <v>59</v>
      </c>
      <c r="E144" s="9" t="s">
        <v>296</v>
      </c>
      <c r="F144" s="74" t="s">
        <v>296</v>
      </c>
      <c r="G144" s="85"/>
      <c r="H144" s="151"/>
      <c r="I144" s="151"/>
    </row>
    <row r="145" spans="1:9" s="85" customFormat="1">
      <c r="A145" s="72">
        <f t="shared" si="6"/>
        <v>128</v>
      </c>
      <c r="B145" s="57" t="s">
        <v>71</v>
      </c>
      <c r="C145" s="86">
        <v>0.53700000000000003</v>
      </c>
      <c r="D145" s="8" t="s">
        <v>59</v>
      </c>
      <c r="E145" s="9" t="s">
        <v>296</v>
      </c>
      <c r="F145" s="74" t="s">
        <v>296</v>
      </c>
      <c r="H145" s="151"/>
      <c r="I145" s="151"/>
    </row>
    <row r="146" spans="1:9" s="163" customFormat="1">
      <c r="A146" s="72">
        <f t="shared" si="6"/>
        <v>129</v>
      </c>
      <c r="B146" s="58" t="s">
        <v>142</v>
      </c>
      <c r="C146" s="86">
        <v>0.14000000000000001</v>
      </c>
      <c r="D146" s="8" t="s">
        <v>13</v>
      </c>
      <c r="E146" s="9" t="s">
        <v>296</v>
      </c>
      <c r="F146" s="74" t="s">
        <v>296</v>
      </c>
      <c r="G146" s="85"/>
      <c r="H146" s="151"/>
      <c r="I146" s="151"/>
    </row>
    <row r="147" spans="1:9" s="163" customFormat="1">
      <c r="A147" s="72">
        <f t="shared" si="6"/>
        <v>130</v>
      </c>
      <c r="B147" s="58" t="s">
        <v>99</v>
      </c>
      <c r="C147" s="86">
        <v>0.15</v>
      </c>
      <c r="D147" s="8" t="s">
        <v>628</v>
      </c>
      <c r="E147" s="9" t="s">
        <v>296</v>
      </c>
      <c r="F147" s="74" t="s">
        <v>296</v>
      </c>
      <c r="G147" s="85"/>
      <c r="H147" s="151"/>
      <c r="I147" s="151"/>
    </row>
    <row r="148" spans="1:9" s="85" customFormat="1">
      <c r="A148" s="72">
        <f t="shared" si="6"/>
        <v>131</v>
      </c>
      <c r="B148" s="58" t="s">
        <v>72</v>
      </c>
      <c r="C148" s="86">
        <v>0.10299999999999999</v>
      </c>
      <c r="D148" s="8" t="s">
        <v>13</v>
      </c>
      <c r="E148" s="9" t="s">
        <v>296</v>
      </c>
      <c r="F148" s="74" t="s">
        <v>296</v>
      </c>
      <c r="H148" s="151"/>
      <c r="I148" s="151"/>
    </row>
    <row r="149" spans="1:9" s="163" customFormat="1">
      <c r="A149" s="72">
        <f>A147+1</f>
        <v>131</v>
      </c>
      <c r="B149" s="58" t="s">
        <v>100</v>
      </c>
      <c r="C149" s="86">
        <v>5.5E-2</v>
      </c>
      <c r="D149" s="88" t="s">
        <v>679</v>
      </c>
      <c r="E149" s="9" t="s">
        <v>296</v>
      </c>
      <c r="F149" s="74" t="s">
        <v>296</v>
      </c>
      <c r="G149" s="85"/>
      <c r="H149" s="151"/>
      <c r="I149" s="151"/>
    </row>
    <row r="150" spans="1:9" s="163" customFormat="1">
      <c r="A150" s="72">
        <f>A148+1</f>
        <v>132</v>
      </c>
      <c r="B150" s="58" t="s">
        <v>101</v>
      </c>
      <c r="C150" s="86">
        <v>0.12</v>
      </c>
      <c r="D150" s="8" t="s">
        <v>59</v>
      </c>
      <c r="E150" s="9" t="s">
        <v>296</v>
      </c>
      <c r="F150" s="74" t="s">
        <v>296</v>
      </c>
      <c r="G150" s="85"/>
      <c r="H150" s="151"/>
      <c r="I150" s="151"/>
    </row>
    <row r="151" spans="1:9" s="163" customFormat="1">
      <c r="A151" s="72">
        <f t="shared" si="6"/>
        <v>133</v>
      </c>
      <c r="B151" s="57" t="s">
        <v>102</v>
      </c>
      <c r="C151" s="86">
        <v>0.76400000000000001</v>
      </c>
      <c r="D151" s="8" t="s">
        <v>627</v>
      </c>
      <c r="E151" s="9" t="s">
        <v>295</v>
      </c>
      <c r="F151" s="74" t="s">
        <v>295</v>
      </c>
      <c r="G151" s="85"/>
      <c r="H151" s="151"/>
      <c r="I151" s="151"/>
    </row>
    <row r="152" spans="1:9" s="85" customFormat="1" ht="26.4">
      <c r="A152" s="72">
        <f t="shared" si="6"/>
        <v>134</v>
      </c>
      <c r="B152" s="57" t="s">
        <v>73</v>
      </c>
      <c r="C152" s="86">
        <v>0.623</v>
      </c>
      <c r="D152" s="8" t="s">
        <v>662</v>
      </c>
      <c r="E152" s="9" t="s">
        <v>296</v>
      </c>
      <c r="F152" s="74" t="s">
        <v>296</v>
      </c>
      <c r="H152" s="151"/>
      <c r="I152" s="151"/>
    </row>
    <row r="153" spans="1:9" s="85" customFormat="1">
      <c r="A153" s="72">
        <f t="shared" si="6"/>
        <v>135</v>
      </c>
      <c r="B153" s="58" t="s">
        <v>74</v>
      </c>
      <c r="C153" s="86">
        <v>0.16</v>
      </c>
      <c r="D153" s="88" t="s">
        <v>13</v>
      </c>
      <c r="E153" s="9" t="s">
        <v>296</v>
      </c>
      <c r="F153" s="74" t="s">
        <v>296</v>
      </c>
      <c r="H153" s="151"/>
      <c r="I153" s="151"/>
    </row>
    <row r="154" spans="1:9" s="163" customFormat="1" ht="26.4">
      <c r="A154" s="72">
        <f t="shared" si="6"/>
        <v>136</v>
      </c>
      <c r="B154" s="58" t="s">
        <v>103</v>
      </c>
      <c r="C154" s="86">
        <v>0.7</v>
      </c>
      <c r="D154" s="8" t="s">
        <v>663</v>
      </c>
      <c r="E154" s="9" t="s">
        <v>296</v>
      </c>
      <c r="F154" s="74" t="s">
        <v>296</v>
      </c>
      <c r="G154" s="85"/>
      <c r="H154" s="151"/>
      <c r="I154" s="151"/>
    </row>
    <row r="155" spans="1:9" s="85" customFormat="1">
      <c r="A155" s="72">
        <f t="shared" si="6"/>
        <v>137</v>
      </c>
      <c r="B155" s="58" t="s">
        <v>75</v>
      </c>
      <c r="C155" s="86">
        <v>0.24199999999999999</v>
      </c>
      <c r="D155" s="88" t="s">
        <v>13</v>
      </c>
      <c r="E155" s="9" t="s">
        <v>296</v>
      </c>
      <c r="F155" s="74" t="s">
        <v>296</v>
      </c>
      <c r="H155" s="151"/>
      <c r="I155" s="151"/>
    </row>
    <row r="156" spans="1:9" s="85" customFormat="1">
      <c r="A156" s="72">
        <f t="shared" si="6"/>
        <v>138</v>
      </c>
      <c r="B156" s="57" t="s">
        <v>76</v>
      </c>
      <c r="C156" s="86">
        <v>0.24299999999999999</v>
      </c>
      <c r="D156" s="88" t="s">
        <v>13</v>
      </c>
      <c r="E156" s="9" t="s">
        <v>296</v>
      </c>
      <c r="F156" s="74" t="s">
        <v>296</v>
      </c>
      <c r="H156" s="151"/>
      <c r="I156" s="151"/>
    </row>
    <row r="157" spans="1:9" s="163" customFormat="1">
      <c r="A157" s="72">
        <f t="shared" si="6"/>
        <v>139</v>
      </c>
      <c r="B157" s="58" t="s">
        <v>104</v>
      </c>
      <c r="C157" s="86">
        <v>0.25</v>
      </c>
      <c r="D157" s="8" t="s">
        <v>13</v>
      </c>
      <c r="E157" s="9" t="s">
        <v>296</v>
      </c>
      <c r="F157" s="74" t="s">
        <v>296</v>
      </c>
      <c r="G157" s="85"/>
      <c r="H157" s="151"/>
      <c r="I157" s="151"/>
    </row>
    <row r="158" spans="1:9" s="163" customFormat="1">
      <c r="A158" s="72">
        <f t="shared" si="6"/>
        <v>140</v>
      </c>
      <c r="B158" s="58" t="s">
        <v>143</v>
      </c>
      <c r="C158" s="86">
        <v>7.0000000000000007E-2</v>
      </c>
      <c r="D158" s="8" t="s">
        <v>628</v>
      </c>
      <c r="E158" s="9" t="s">
        <v>296</v>
      </c>
      <c r="F158" s="74" t="s">
        <v>296</v>
      </c>
      <c r="G158" s="85"/>
      <c r="H158" s="151"/>
      <c r="I158" s="151"/>
    </row>
    <row r="159" spans="1:9" s="163" customFormat="1" ht="26.4">
      <c r="A159" s="72">
        <f t="shared" si="6"/>
        <v>141</v>
      </c>
      <c r="B159" s="58" t="s">
        <v>105</v>
      </c>
      <c r="C159" s="86">
        <v>0.23</v>
      </c>
      <c r="D159" s="8" t="s">
        <v>662</v>
      </c>
      <c r="E159" s="9" t="s">
        <v>296</v>
      </c>
      <c r="F159" s="74" t="s">
        <v>296</v>
      </c>
      <c r="G159" s="85"/>
      <c r="H159" s="151"/>
      <c r="I159" s="151"/>
    </row>
    <row r="160" spans="1:9" s="163" customFormat="1" ht="26.4">
      <c r="A160" s="72">
        <f t="shared" si="6"/>
        <v>142</v>
      </c>
      <c r="B160" s="57" t="s">
        <v>144</v>
      </c>
      <c r="C160" s="86">
        <v>0.37</v>
      </c>
      <c r="D160" s="8" t="s">
        <v>664</v>
      </c>
      <c r="E160" s="9" t="s">
        <v>296</v>
      </c>
      <c r="F160" s="74" t="s">
        <v>296</v>
      </c>
      <c r="G160" s="85"/>
      <c r="H160" s="151"/>
      <c r="I160" s="151"/>
    </row>
    <row r="161" spans="1:9" s="85" customFormat="1">
      <c r="A161" s="72">
        <f t="shared" si="6"/>
        <v>143</v>
      </c>
      <c r="B161" s="58" t="s">
        <v>77</v>
      </c>
      <c r="C161" s="86">
        <v>0.39500000000000002</v>
      </c>
      <c r="D161" s="8" t="s">
        <v>59</v>
      </c>
      <c r="E161" s="9" t="s">
        <v>295</v>
      </c>
      <c r="F161" s="74" t="s">
        <v>295</v>
      </c>
      <c r="H161" s="151"/>
      <c r="I161" s="151"/>
    </row>
    <row r="162" spans="1:9" s="85" customFormat="1" ht="28.95" customHeight="1">
      <c r="A162" s="72">
        <f t="shared" si="6"/>
        <v>144</v>
      </c>
      <c r="B162" s="58" t="s">
        <v>298</v>
      </c>
      <c r="C162" s="86">
        <v>0.94</v>
      </c>
      <c r="D162" s="8" t="s">
        <v>59</v>
      </c>
      <c r="E162" s="59" t="s">
        <v>295</v>
      </c>
      <c r="F162" s="75" t="s">
        <v>295</v>
      </c>
      <c r="H162" s="151"/>
      <c r="I162" s="151"/>
    </row>
    <row r="163" spans="1:9" s="85" customFormat="1">
      <c r="A163" s="72">
        <f t="shared" si="6"/>
        <v>145</v>
      </c>
      <c r="B163" s="58" t="s">
        <v>308</v>
      </c>
      <c r="C163" s="86">
        <f>2.798-C162-C164</f>
        <v>1.488</v>
      </c>
      <c r="D163" s="8" t="s">
        <v>59</v>
      </c>
      <c r="E163" s="9" t="s">
        <v>296</v>
      </c>
      <c r="F163" s="74" t="s">
        <v>296</v>
      </c>
      <c r="H163" s="151"/>
      <c r="I163" s="151"/>
    </row>
    <row r="164" spans="1:9" s="85" customFormat="1" ht="26.4">
      <c r="A164" s="72">
        <f t="shared" ref="A164:A251" si="7">A163+1</f>
        <v>146</v>
      </c>
      <c r="B164" s="57" t="s">
        <v>388</v>
      </c>
      <c r="C164" s="86">
        <f>0.37</f>
        <v>0.37</v>
      </c>
      <c r="D164" s="8" t="s">
        <v>676</v>
      </c>
      <c r="E164" s="9" t="s">
        <v>296</v>
      </c>
      <c r="F164" s="74" t="s">
        <v>296</v>
      </c>
      <c r="H164" s="151"/>
      <c r="I164" s="151"/>
    </row>
    <row r="165" spans="1:9" s="163" customFormat="1">
      <c r="A165" s="72">
        <f t="shared" si="7"/>
        <v>147</v>
      </c>
      <c r="B165" s="58" t="s">
        <v>271</v>
      </c>
      <c r="C165" s="86">
        <v>0.27</v>
      </c>
      <c r="D165" s="8" t="s">
        <v>13</v>
      </c>
      <c r="E165" s="11" t="s">
        <v>296</v>
      </c>
      <c r="F165" s="76" t="s">
        <v>296</v>
      </c>
      <c r="G165" s="85"/>
      <c r="H165" s="151"/>
      <c r="I165" s="151"/>
    </row>
    <row r="166" spans="1:9" s="163" customFormat="1">
      <c r="A166" s="72">
        <f t="shared" si="7"/>
        <v>148</v>
      </c>
      <c r="B166" s="58" t="s">
        <v>106</v>
      </c>
      <c r="C166" s="86">
        <v>0.33</v>
      </c>
      <c r="D166" s="8" t="s">
        <v>59</v>
      </c>
      <c r="E166" s="9" t="s">
        <v>295</v>
      </c>
      <c r="F166" s="74" t="s">
        <v>295</v>
      </c>
      <c r="G166" s="85"/>
      <c r="H166" s="151"/>
      <c r="I166" s="151"/>
    </row>
    <row r="167" spans="1:9" s="163" customFormat="1">
      <c r="A167" s="72">
        <f t="shared" si="7"/>
        <v>149</v>
      </c>
      <c r="B167" s="58" t="s">
        <v>107</v>
      </c>
      <c r="C167" s="86">
        <v>7.0000000000000007E-2</v>
      </c>
      <c r="D167" s="8" t="s">
        <v>59</v>
      </c>
      <c r="E167" s="9" t="s">
        <v>296</v>
      </c>
      <c r="F167" s="74" t="s">
        <v>296</v>
      </c>
      <c r="G167" s="85"/>
      <c r="H167" s="151"/>
      <c r="I167" s="151"/>
    </row>
    <row r="168" spans="1:9" s="163" customFormat="1">
      <c r="A168" s="72">
        <f t="shared" si="7"/>
        <v>150</v>
      </c>
      <c r="B168" s="58" t="s">
        <v>145</v>
      </c>
      <c r="C168" s="86">
        <v>0.33</v>
      </c>
      <c r="D168" s="8" t="s">
        <v>13</v>
      </c>
      <c r="E168" s="9" t="s">
        <v>296</v>
      </c>
      <c r="F168" s="74" t="s">
        <v>296</v>
      </c>
      <c r="G168" s="85"/>
      <c r="H168" s="151"/>
      <c r="I168" s="151"/>
    </row>
    <row r="169" spans="1:9" s="85" customFormat="1">
      <c r="A169" s="72">
        <f t="shared" si="7"/>
        <v>151</v>
      </c>
      <c r="B169" s="58" t="s">
        <v>78</v>
      </c>
      <c r="C169" s="86">
        <v>0.14799999999999999</v>
      </c>
      <c r="D169" s="8" t="s">
        <v>630</v>
      </c>
      <c r="E169" s="9" t="s">
        <v>296</v>
      </c>
      <c r="F169" s="74" t="s">
        <v>296</v>
      </c>
      <c r="H169" s="151"/>
      <c r="I169" s="151"/>
    </row>
    <row r="170" spans="1:9" s="163" customFormat="1">
      <c r="A170" s="72">
        <f t="shared" si="7"/>
        <v>152</v>
      </c>
      <c r="B170" s="57" t="s">
        <v>108</v>
      </c>
      <c r="C170" s="86">
        <v>0.34</v>
      </c>
      <c r="D170" s="8" t="s">
        <v>628</v>
      </c>
      <c r="E170" s="9" t="s">
        <v>296</v>
      </c>
      <c r="F170" s="74" t="s">
        <v>296</v>
      </c>
      <c r="G170" s="85"/>
      <c r="H170" s="151"/>
      <c r="I170" s="151"/>
    </row>
    <row r="171" spans="1:9" s="85" customFormat="1" ht="26.4">
      <c r="A171" s="72">
        <f t="shared" si="7"/>
        <v>153</v>
      </c>
      <c r="B171" s="58" t="s">
        <v>146</v>
      </c>
      <c r="C171" s="86">
        <v>0.78600000000000003</v>
      </c>
      <c r="D171" s="8" t="s">
        <v>658</v>
      </c>
      <c r="E171" s="9" t="s">
        <v>296</v>
      </c>
      <c r="F171" s="74" t="s">
        <v>296</v>
      </c>
      <c r="H171" s="151"/>
      <c r="I171" s="151"/>
    </row>
    <row r="172" spans="1:9" s="163" customFormat="1" ht="26.4">
      <c r="A172" s="72">
        <f t="shared" si="7"/>
        <v>154</v>
      </c>
      <c r="B172" s="58" t="s">
        <v>381</v>
      </c>
      <c r="C172" s="86">
        <v>0.13500000000000001</v>
      </c>
      <c r="D172" s="8" t="s">
        <v>13</v>
      </c>
      <c r="E172" s="9" t="s">
        <v>296</v>
      </c>
      <c r="F172" s="74" t="s">
        <v>296</v>
      </c>
      <c r="G172" s="85"/>
      <c r="H172" s="151"/>
      <c r="I172" s="151"/>
    </row>
    <row r="173" spans="1:9" s="163" customFormat="1">
      <c r="A173" s="72">
        <f t="shared" si="7"/>
        <v>155</v>
      </c>
      <c r="B173" s="58" t="s">
        <v>109</v>
      </c>
      <c r="C173" s="86">
        <v>0.11</v>
      </c>
      <c r="D173" s="88" t="s">
        <v>679</v>
      </c>
      <c r="E173" s="9" t="s">
        <v>296</v>
      </c>
      <c r="F173" s="74" t="s">
        <v>296</v>
      </c>
      <c r="G173" s="85"/>
      <c r="H173" s="151"/>
      <c r="I173" s="151"/>
    </row>
    <row r="174" spans="1:9" s="85" customFormat="1">
      <c r="A174" s="72">
        <f t="shared" si="7"/>
        <v>156</v>
      </c>
      <c r="B174" s="57" t="s">
        <v>79</v>
      </c>
      <c r="C174" s="86">
        <v>0.20300000000000001</v>
      </c>
      <c r="D174" s="8" t="s">
        <v>59</v>
      </c>
      <c r="E174" s="9" t="s">
        <v>296</v>
      </c>
      <c r="F174" s="74" t="s">
        <v>296</v>
      </c>
      <c r="H174" s="151"/>
      <c r="I174" s="151"/>
    </row>
    <row r="175" spans="1:9" s="85" customFormat="1" ht="26.4">
      <c r="A175" s="72">
        <f t="shared" si="7"/>
        <v>157</v>
      </c>
      <c r="B175" s="58" t="s">
        <v>299</v>
      </c>
      <c r="C175" s="86">
        <v>0.28499999999999998</v>
      </c>
      <c r="D175" s="8" t="s">
        <v>59</v>
      </c>
      <c r="E175" s="9" t="s">
        <v>295</v>
      </c>
      <c r="F175" s="74" t="s">
        <v>295</v>
      </c>
      <c r="H175" s="151"/>
      <c r="I175" s="151"/>
    </row>
    <row r="176" spans="1:9" s="85" customFormat="1" ht="26.4">
      <c r="A176" s="72">
        <f t="shared" si="7"/>
        <v>158</v>
      </c>
      <c r="B176" s="58" t="s">
        <v>353</v>
      </c>
      <c r="C176" s="86">
        <f>2.745-C175</f>
        <v>2.46</v>
      </c>
      <c r="D176" s="8" t="s">
        <v>662</v>
      </c>
      <c r="E176" s="9" t="s">
        <v>296</v>
      </c>
      <c r="F176" s="74" t="s">
        <v>296</v>
      </c>
      <c r="H176" s="151"/>
      <c r="I176" s="151"/>
    </row>
    <row r="177" spans="1:9" s="163" customFormat="1">
      <c r="A177" s="72">
        <f t="shared" si="7"/>
        <v>159</v>
      </c>
      <c r="B177" s="58" t="s">
        <v>270</v>
      </c>
      <c r="C177" s="86">
        <v>0.7</v>
      </c>
      <c r="D177" s="8" t="s">
        <v>645</v>
      </c>
      <c r="E177" s="11" t="s">
        <v>296</v>
      </c>
      <c r="F177" s="76" t="s">
        <v>296</v>
      </c>
      <c r="G177" s="85"/>
      <c r="H177" s="151"/>
      <c r="I177" s="151"/>
    </row>
    <row r="178" spans="1:9" s="163" customFormat="1">
      <c r="A178" s="72">
        <f t="shared" si="7"/>
        <v>160</v>
      </c>
      <c r="B178" s="58" t="s">
        <v>110</v>
      </c>
      <c r="C178" s="86">
        <v>0.12</v>
      </c>
      <c r="D178" s="8" t="s">
        <v>13</v>
      </c>
      <c r="E178" s="9" t="s">
        <v>296</v>
      </c>
      <c r="F178" s="74" t="s">
        <v>296</v>
      </c>
      <c r="G178" s="85"/>
      <c r="H178" s="151"/>
      <c r="I178" s="151"/>
    </row>
    <row r="179" spans="1:9" s="85" customFormat="1">
      <c r="A179" s="72">
        <f t="shared" si="7"/>
        <v>161</v>
      </c>
      <c r="B179" s="58" t="s">
        <v>80</v>
      </c>
      <c r="C179" s="86">
        <v>0.13700000000000001</v>
      </c>
      <c r="D179" s="8" t="s">
        <v>354</v>
      </c>
      <c r="E179" s="9" t="s">
        <v>296</v>
      </c>
      <c r="F179" s="74" t="s">
        <v>296</v>
      </c>
      <c r="H179" s="151"/>
      <c r="I179" s="151"/>
    </row>
    <row r="180" spans="1:9" s="85" customFormat="1">
      <c r="A180" s="72">
        <f t="shared" si="7"/>
        <v>162</v>
      </c>
      <c r="B180" s="58" t="s">
        <v>81</v>
      </c>
      <c r="C180" s="86">
        <v>0.76800000000000002</v>
      </c>
      <c r="D180" s="8" t="s">
        <v>59</v>
      </c>
      <c r="E180" s="9" t="s">
        <v>296</v>
      </c>
      <c r="F180" s="74" t="s">
        <v>296</v>
      </c>
      <c r="H180" s="151"/>
      <c r="I180" s="151"/>
    </row>
    <row r="181" spans="1:9" s="163" customFormat="1">
      <c r="A181" s="72">
        <f t="shared" si="7"/>
        <v>163</v>
      </c>
      <c r="B181" s="58" t="s">
        <v>111</v>
      </c>
      <c r="C181" s="86">
        <v>0.09</v>
      </c>
      <c r="D181" s="88" t="s">
        <v>679</v>
      </c>
      <c r="E181" s="9" t="s">
        <v>296</v>
      </c>
      <c r="F181" s="74" t="s">
        <v>296</v>
      </c>
      <c r="G181" s="85"/>
      <c r="H181" s="151"/>
      <c r="I181" s="151"/>
    </row>
    <row r="182" spans="1:9" s="163" customFormat="1">
      <c r="A182" s="72">
        <f t="shared" si="7"/>
        <v>164</v>
      </c>
      <c r="B182" s="57" t="s">
        <v>112</v>
      </c>
      <c r="C182" s="86">
        <v>0.61</v>
      </c>
      <c r="D182" s="8" t="s">
        <v>59</v>
      </c>
      <c r="E182" s="9" t="s">
        <v>295</v>
      </c>
      <c r="F182" s="74" t="s">
        <v>295</v>
      </c>
      <c r="G182" s="85"/>
      <c r="H182" s="151"/>
      <c r="I182" s="151"/>
    </row>
    <row r="183" spans="1:9" s="163" customFormat="1" ht="26.4">
      <c r="A183" s="72">
        <f t="shared" si="7"/>
        <v>165</v>
      </c>
      <c r="B183" s="57" t="s">
        <v>113</v>
      </c>
      <c r="C183" s="86">
        <v>0.86</v>
      </c>
      <c r="D183" s="8" t="s">
        <v>662</v>
      </c>
      <c r="E183" s="9" t="s">
        <v>295</v>
      </c>
      <c r="F183" s="74" t="s">
        <v>295</v>
      </c>
      <c r="G183" s="85"/>
      <c r="H183" s="151"/>
      <c r="I183" s="151"/>
    </row>
    <row r="184" spans="1:9" s="163" customFormat="1">
      <c r="A184" s="72">
        <f t="shared" si="7"/>
        <v>166</v>
      </c>
      <c r="B184" s="58" t="s">
        <v>82</v>
      </c>
      <c r="C184" s="86">
        <v>0.14000000000000001</v>
      </c>
      <c r="D184" s="8" t="s">
        <v>354</v>
      </c>
      <c r="E184" s="9" t="s">
        <v>296</v>
      </c>
      <c r="F184" s="74" t="s">
        <v>296</v>
      </c>
      <c r="G184" s="85"/>
      <c r="H184" s="151"/>
      <c r="I184" s="151"/>
    </row>
    <row r="185" spans="1:9" s="163" customFormat="1" ht="26.4">
      <c r="A185" s="72">
        <f t="shared" si="7"/>
        <v>167</v>
      </c>
      <c r="B185" s="58" t="s">
        <v>83</v>
      </c>
      <c r="C185" s="86">
        <v>0.80400000000000005</v>
      </c>
      <c r="D185" s="8" t="s">
        <v>664</v>
      </c>
      <c r="E185" s="9" t="s">
        <v>296</v>
      </c>
      <c r="F185" s="74" t="s">
        <v>296</v>
      </c>
      <c r="G185" s="85"/>
      <c r="H185" s="151"/>
      <c r="I185" s="151"/>
    </row>
    <row r="186" spans="1:9" s="163" customFormat="1">
      <c r="A186" s="72">
        <f t="shared" si="7"/>
        <v>168</v>
      </c>
      <c r="B186" s="57" t="s">
        <v>147</v>
      </c>
      <c r="C186" s="86">
        <v>0.39300000000000002</v>
      </c>
      <c r="D186" s="8" t="s">
        <v>627</v>
      </c>
      <c r="E186" s="9" t="s">
        <v>296</v>
      </c>
      <c r="F186" s="74" t="s">
        <v>296</v>
      </c>
      <c r="G186" s="85"/>
      <c r="H186" s="151"/>
      <c r="I186" s="151"/>
    </row>
    <row r="187" spans="1:9" s="85" customFormat="1">
      <c r="A187" s="72">
        <f t="shared" si="7"/>
        <v>169</v>
      </c>
      <c r="B187" s="58" t="s">
        <v>114</v>
      </c>
      <c r="C187" s="86">
        <v>0.23499999999999999</v>
      </c>
      <c r="D187" s="8" t="s">
        <v>629</v>
      </c>
      <c r="E187" s="9" t="s">
        <v>296</v>
      </c>
      <c r="F187" s="74" t="s">
        <v>296</v>
      </c>
      <c r="H187" s="151"/>
      <c r="I187" s="151"/>
    </row>
    <row r="188" spans="1:9" s="163" customFormat="1">
      <c r="A188" s="72">
        <f t="shared" si="7"/>
        <v>170</v>
      </c>
      <c r="B188" s="58" t="s">
        <v>389</v>
      </c>
      <c r="C188" s="86">
        <v>0.12</v>
      </c>
      <c r="D188" s="8" t="s">
        <v>59</v>
      </c>
      <c r="E188" s="9" t="s">
        <v>296</v>
      </c>
      <c r="F188" s="74" t="s">
        <v>296</v>
      </c>
      <c r="G188" s="85"/>
      <c r="H188" s="151"/>
      <c r="I188" s="151"/>
    </row>
    <row r="189" spans="1:9" s="163" customFormat="1">
      <c r="A189" s="72">
        <f t="shared" si="7"/>
        <v>171</v>
      </c>
      <c r="B189" s="58" t="s">
        <v>115</v>
      </c>
      <c r="C189" s="86">
        <v>5.5E-2</v>
      </c>
      <c r="D189" s="88" t="s">
        <v>13</v>
      </c>
      <c r="E189" s="9" t="s">
        <v>296</v>
      </c>
      <c r="F189" s="74" t="s">
        <v>296</v>
      </c>
      <c r="G189" s="85"/>
      <c r="H189" s="151"/>
      <c r="I189" s="151"/>
    </row>
    <row r="190" spans="1:9" s="163" customFormat="1">
      <c r="A190" s="72">
        <f t="shared" si="7"/>
        <v>172</v>
      </c>
      <c r="B190" s="57" t="s">
        <v>618</v>
      </c>
      <c r="C190" s="86">
        <v>0.56299999999999994</v>
      </c>
      <c r="D190" s="8" t="s">
        <v>628</v>
      </c>
      <c r="E190" s="9" t="s">
        <v>295</v>
      </c>
      <c r="F190" s="74" t="s">
        <v>295</v>
      </c>
      <c r="G190" s="85"/>
      <c r="H190" s="151"/>
      <c r="I190" s="151"/>
    </row>
    <row r="191" spans="1:9" s="163" customFormat="1">
      <c r="A191" s="72">
        <f t="shared" si="7"/>
        <v>173</v>
      </c>
      <c r="B191" s="57" t="s">
        <v>116</v>
      </c>
      <c r="C191" s="86">
        <v>0.44500000000000001</v>
      </c>
      <c r="D191" s="8" t="s">
        <v>627</v>
      </c>
      <c r="E191" s="9" t="s">
        <v>295</v>
      </c>
      <c r="F191" s="74" t="s">
        <v>295</v>
      </c>
      <c r="G191" s="85"/>
      <c r="H191" s="151"/>
      <c r="I191" s="151"/>
    </row>
    <row r="192" spans="1:9" s="163" customFormat="1">
      <c r="A192" s="72">
        <f t="shared" si="7"/>
        <v>174</v>
      </c>
      <c r="B192" s="58" t="s">
        <v>117</v>
      </c>
      <c r="C192" s="86">
        <v>0.125</v>
      </c>
      <c r="D192" s="8" t="s">
        <v>13</v>
      </c>
      <c r="E192" s="9" t="s">
        <v>296</v>
      </c>
      <c r="F192" s="74" t="s">
        <v>296</v>
      </c>
      <c r="G192" s="85"/>
      <c r="H192" s="151"/>
      <c r="I192" s="151"/>
    </row>
    <row r="193" spans="1:9" s="163" customFormat="1" ht="26.4">
      <c r="A193" s="72">
        <f>A202+1</f>
        <v>184</v>
      </c>
      <c r="B193" s="58" t="s">
        <v>84</v>
      </c>
      <c r="C193" s="86">
        <v>0.55500000000000005</v>
      </c>
      <c r="D193" s="8" t="s">
        <v>651</v>
      </c>
      <c r="E193" s="9" t="s">
        <v>296</v>
      </c>
      <c r="F193" s="74" t="s">
        <v>296</v>
      </c>
      <c r="G193" s="85"/>
      <c r="H193" s="151"/>
      <c r="I193" s="151"/>
    </row>
    <row r="194" spans="1:9" s="163" customFormat="1">
      <c r="A194" s="72">
        <f>A192+1</f>
        <v>175</v>
      </c>
      <c r="B194" s="58" t="s">
        <v>118</v>
      </c>
      <c r="C194" s="86">
        <v>0.06</v>
      </c>
      <c r="D194" s="88" t="s">
        <v>679</v>
      </c>
      <c r="E194" s="9" t="s">
        <v>296</v>
      </c>
      <c r="F194" s="74" t="s">
        <v>296</v>
      </c>
      <c r="G194" s="85"/>
      <c r="H194" s="151"/>
      <c r="I194" s="151"/>
    </row>
    <row r="195" spans="1:9" s="163" customFormat="1">
      <c r="A195" s="72">
        <f t="shared" si="7"/>
        <v>176</v>
      </c>
      <c r="B195" s="58" t="s">
        <v>119</v>
      </c>
      <c r="C195" s="86">
        <v>0.24</v>
      </c>
      <c r="D195" s="8" t="s">
        <v>628</v>
      </c>
      <c r="E195" s="9" t="s">
        <v>296</v>
      </c>
      <c r="F195" s="74" t="s">
        <v>296</v>
      </c>
      <c r="G195" s="85"/>
      <c r="H195" s="151"/>
      <c r="I195" s="151"/>
    </row>
    <row r="196" spans="1:9" s="163" customFormat="1">
      <c r="A196" s="72">
        <f t="shared" si="7"/>
        <v>177</v>
      </c>
      <c r="B196" s="58" t="s">
        <v>120</v>
      </c>
      <c r="C196" s="86">
        <v>0.22700000000000001</v>
      </c>
      <c r="D196" s="8" t="s">
        <v>13</v>
      </c>
      <c r="E196" s="9" t="s">
        <v>296</v>
      </c>
      <c r="F196" s="74" t="s">
        <v>296</v>
      </c>
      <c r="G196" s="85"/>
      <c r="H196" s="151"/>
      <c r="I196" s="151"/>
    </row>
    <row r="197" spans="1:9" s="163" customFormat="1">
      <c r="A197" s="72">
        <f t="shared" si="7"/>
        <v>178</v>
      </c>
      <c r="B197" s="58" t="s">
        <v>121</v>
      </c>
      <c r="C197" s="86">
        <v>0.19</v>
      </c>
      <c r="D197" s="8" t="s">
        <v>13</v>
      </c>
      <c r="E197" s="9" t="s">
        <v>296</v>
      </c>
      <c r="F197" s="74" t="s">
        <v>296</v>
      </c>
      <c r="G197" s="85"/>
      <c r="H197" s="151"/>
      <c r="I197" s="151"/>
    </row>
    <row r="198" spans="1:9" s="85" customFormat="1">
      <c r="A198" s="72">
        <f t="shared" si="7"/>
        <v>179</v>
      </c>
      <c r="B198" s="58" t="s">
        <v>122</v>
      </c>
      <c r="C198" s="86">
        <v>0.06</v>
      </c>
      <c r="D198" s="8" t="s">
        <v>683</v>
      </c>
      <c r="E198" s="9" t="s">
        <v>296</v>
      </c>
      <c r="F198" s="74" t="s">
        <v>296</v>
      </c>
      <c r="H198" s="151"/>
      <c r="I198" s="151"/>
    </row>
    <row r="199" spans="1:9" s="163" customFormat="1">
      <c r="A199" s="72">
        <f t="shared" si="7"/>
        <v>180</v>
      </c>
      <c r="B199" s="58" t="s">
        <v>289</v>
      </c>
      <c r="C199" s="86">
        <v>0.14199999999999999</v>
      </c>
      <c r="D199" s="88" t="s">
        <v>679</v>
      </c>
      <c r="E199" s="9" t="s">
        <v>296</v>
      </c>
      <c r="F199" s="74" t="s">
        <v>296</v>
      </c>
      <c r="G199" s="85"/>
      <c r="H199" s="151"/>
      <c r="I199" s="151"/>
    </row>
    <row r="200" spans="1:9" s="163" customFormat="1">
      <c r="A200" s="72">
        <f t="shared" si="7"/>
        <v>181</v>
      </c>
      <c r="B200" s="58" t="s">
        <v>288</v>
      </c>
      <c r="C200" s="86">
        <v>0.13</v>
      </c>
      <c r="D200" s="8" t="s">
        <v>13</v>
      </c>
      <c r="E200" s="9" t="s">
        <v>296</v>
      </c>
      <c r="F200" s="74" t="s">
        <v>296</v>
      </c>
      <c r="G200" s="85"/>
      <c r="H200" s="151"/>
      <c r="I200" s="151"/>
    </row>
    <row r="201" spans="1:9" s="163" customFormat="1">
      <c r="A201" s="72">
        <f t="shared" si="7"/>
        <v>182</v>
      </c>
      <c r="B201" s="58" t="s">
        <v>604</v>
      </c>
      <c r="C201" s="86">
        <v>8.5000000000000006E-2</v>
      </c>
      <c r="D201" s="8" t="s">
        <v>59</v>
      </c>
      <c r="E201" s="9" t="s">
        <v>296</v>
      </c>
      <c r="F201" s="74" t="s">
        <v>296</v>
      </c>
      <c r="G201" s="85"/>
      <c r="H201" s="151"/>
      <c r="I201" s="151"/>
    </row>
    <row r="202" spans="1:9" s="163" customFormat="1">
      <c r="A202" s="72">
        <f t="shared" si="7"/>
        <v>183</v>
      </c>
      <c r="B202" s="58" t="s">
        <v>605</v>
      </c>
      <c r="C202" s="86">
        <v>0.35899999999999999</v>
      </c>
      <c r="D202" s="8" t="s">
        <v>59</v>
      </c>
      <c r="E202" s="9" t="s">
        <v>296</v>
      </c>
      <c r="F202" s="74" t="s">
        <v>296</v>
      </c>
      <c r="G202" s="85"/>
      <c r="H202" s="151"/>
      <c r="I202" s="151"/>
    </row>
    <row r="203" spans="1:9" s="163" customFormat="1">
      <c r="A203" s="72">
        <f t="shared" si="7"/>
        <v>184</v>
      </c>
      <c r="B203" s="58" t="s">
        <v>390</v>
      </c>
      <c r="C203" s="86">
        <v>0.14000000000000001</v>
      </c>
      <c r="D203" s="8" t="s">
        <v>13</v>
      </c>
      <c r="E203" s="9" t="s">
        <v>296</v>
      </c>
      <c r="F203" s="74" t="s">
        <v>296</v>
      </c>
      <c r="G203" s="85"/>
      <c r="H203" s="151"/>
      <c r="I203" s="151"/>
    </row>
    <row r="204" spans="1:9" s="163" customFormat="1" ht="26.4">
      <c r="A204" s="72">
        <f t="shared" si="7"/>
        <v>185</v>
      </c>
      <c r="B204" s="57" t="s">
        <v>665</v>
      </c>
      <c r="C204" s="86">
        <v>0.372</v>
      </c>
      <c r="D204" s="8" t="s">
        <v>664</v>
      </c>
      <c r="E204" s="9" t="s">
        <v>296</v>
      </c>
      <c r="F204" s="74" t="s">
        <v>296</v>
      </c>
      <c r="G204" s="85"/>
      <c r="H204" s="151"/>
      <c r="I204" s="151"/>
    </row>
    <row r="205" spans="1:9" s="163" customFormat="1" ht="26.4">
      <c r="A205" s="72">
        <f t="shared" si="7"/>
        <v>186</v>
      </c>
      <c r="B205" s="58" t="s">
        <v>123</v>
      </c>
      <c r="C205" s="86">
        <v>0.48699999999999999</v>
      </c>
      <c r="D205" s="8" t="s">
        <v>651</v>
      </c>
      <c r="E205" s="9" t="s">
        <v>296</v>
      </c>
      <c r="F205" s="74" t="s">
        <v>296</v>
      </c>
      <c r="G205" s="85"/>
      <c r="H205" s="151"/>
      <c r="I205" s="151"/>
    </row>
    <row r="206" spans="1:9" s="163" customFormat="1">
      <c r="A206" s="72">
        <f t="shared" si="7"/>
        <v>187</v>
      </c>
      <c r="B206" s="58" t="s">
        <v>85</v>
      </c>
      <c r="C206" s="86">
        <v>0.115</v>
      </c>
      <c r="D206" s="8" t="s">
        <v>59</v>
      </c>
      <c r="E206" s="9" t="s">
        <v>295</v>
      </c>
      <c r="F206" s="74" t="s">
        <v>295</v>
      </c>
      <c r="G206" s="85"/>
      <c r="H206" s="151"/>
      <c r="I206" s="151"/>
    </row>
    <row r="207" spans="1:9" s="163" customFormat="1">
      <c r="A207" s="72">
        <f t="shared" si="7"/>
        <v>188</v>
      </c>
      <c r="B207" s="58" t="s">
        <v>124</v>
      </c>
      <c r="C207" s="86">
        <v>0.44</v>
      </c>
      <c r="D207" s="8" t="s">
        <v>13</v>
      </c>
      <c r="E207" s="9" t="s">
        <v>296</v>
      </c>
      <c r="F207" s="74" t="s">
        <v>296</v>
      </c>
      <c r="G207" s="85"/>
      <c r="H207" s="151"/>
      <c r="I207" s="151"/>
    </row>
    <row r="208" spans="1:9" s="163" customFormat="1" ht="26.4">
      <c r="A208" s="72">
        <f t="shared" si="7"/>
        <v>189</v>
      </c>
      <c r="B208" s="58" t="s">
        <v>666</v>
      </c>
      <c r="C208" s="86">
        <v>0.9</v>
      </c>
      <c r="D208" s="8" t="s">
        <v>658</v>
      </c>
      <c r="E208" s="9" t="s">
        <v>296</v>
      </c>
      <c r="F208" s="74" t="s">
        <v>296</v>
      </c>
      <c r="G208" s="85"/>
      <c r="H208" s="151"/>
      <c r="I208" s="151"/>
    </row>
    <row r="209" spans="1:9" s="163" customFormat="1" ht="26.4">
      <c r="A209" s="72">
        <f t="shared" si="7"/>
        <v>190</v>
      </c>
      <c r="B209" s="127" t="s">
        <v>284</v>
      </c>
      <c r="C209" s="86">
        <v>0.17</v>
      </c>
      <c r="D209" s="8" t="s">
        <v>13</v>
      </c>
      <c r="E209" s="9" t="s">
        <v>296</v>
      </c>
      <c r="F209" s="74" t="s">
        <v>296</v>
      </c>
      <c r="G209" s="85"/>
      <c r="H209" s="151"/>
      <c r="I209" s="151"/>
    </row>
    <row r="210" spans="1:9" s="163" customFormat="1" ht="26.4">
      <c r="A210" s="72">
        <f t="shared" si="7"/>
        <v>191</v>
      </c>
      <c r="B210" s="58" t="s">
        <v>285</v>
      </c>
      <c r="C210" s="86">
        <v>0.48</v>
      </c>
      <c r="D210" s="8" t="s">
        <v>627</v>
      </c>
      <c r="E210" s="9" t="s">
        <v>296</v>
      </c>
      <c r="F210" s="74" t="s">
        <v>296</v>
      </c>
      <c r="G210" s="85"/>
      <c r="H210" s="151"/>
      <c r="I210" s="151"/>
    </row>
    <row r="211" spans="1:9" s="163" customFormat="1">
      <c r="A211" s="72">
        <f t="shared" si="7"/>
        <v>192</v>
      </c>
      <c r="B211" s="57" t="s">
        <v>125</v>
      </c>
      <c r="C211" s="86">
        <v>0.56999999999999995</v>
      </c>
      <c r="D211" s="8" t="s">
        <v>627</v>
      </c>
      <c r="E211" s="9" t="s">
        <v>296</v>
      </c>
      <c r="F211" s="74" t="s">
        <v>296</v>
      </c>
      <c r="G211" s="85"/>
      <c r="H211" s="151"/>
      <c r="I211" s="151"/>
    </row>
    <row r="212" spans="1:9" s="163" customFormat="1">
      <c r="A212" s="72">
        <f t="shared" si="7"/>
        <v>193</v>
      </c>
      <c r="B212" s="58" t="s">
        <v>126</v>
      </c>
      <c r="C212" s="86">
        <v>0.58499999999999996</v>
      </c>
      <c r="D212" s="8" t="s">
        <v>645</v>
      </c>
      <c r="E212" s="9" t="s">
        <v>296</v>
      </c>
      <c r="F212" s="74" t="s">
        <v>296</v>
      </c>
      <c r="G212" s="85"/>
      <c r="H212" s="151"/>
      <c r="I212" s="151"/>
    </row>
    <row r="213" spans="1:9" s="163" customFormat="1">
      <c r="A213" s="72">
        <f t="shared" si="7"/>
        <v>194</v>
      </c>
      <c r="B213" s="57" t="s">
        <v>86</v>
      </c>
      <c r="C213" s="86">
        <v>0.40699999999999997</v>
      </c>
      <c r="D213" s="8" t="s">
        <v>59</v>
      </c>
      <c r="E213" s="9" t="s">
        <v>296</v>
      </c>
      <c r="F213" s="74" t="s">
        <v>296</v>
      </c>
      <c r="G213" s="85"/>
      <c r="H213" s="151"/>
      <c r="I213" s="151"/>
    </row>
    <row r="214" spans="1:9" s="163" customFormat="1" ht="26.4">
      <c r="A214" s="72">
        <f t="shared" si="7"/>
        <v>195</v>
      </c>
      <c r="B214" s="58" t="s">
        <v>87</v>
      </c>
      <c r="C214" s="86">
        <v>0.67500000000000004</v>
      </c>
      <c r="D214" s="8" t="s">
        <v>662</v>
      </c>
      <c r="E214" s="9" t="s">
        <v>296</v>
      </c>
      <c r="F214" s="74" t="s">
        <v>296</v>
      </c>
      <c r="G214" s="85"/>
      <c r="H214" s="151"/>
      <c r="I214" s="151"/>
    </row>
    <row r="215" spans="1:9" s="163" customFormat="1" ht="26.4">
      <c r="A215" s="72">
        <f t="shared" si="7"/>
        <v>196</v>
      </c>
      <c r="B215" s="58" t="s">
        <v>88</v>
      </c>
      <c r="C215" s="86">
        <v>0.13200000000000001</v>
      </c>
      <c r="D215" s="8" t="s">
        <v>687</v>
      </c>
      <c r="E215" s="9" t="s">
        <v>296</v>
      </c>
      <c r="F215" s="74" t="s">
        <v>296</v>
      </c>
      <c r="G215" s="85"/>
      <c r="H215" s="151"/>
      <c r="I215" s="151"/>
    </row>
    <row r="216" spans="1:9" s="163" customFormat="1">
      <c r="A216" s="72">
        <f t="shared" si="7"/>
        <v>197</v>
      </c>
      <c r="B216" s="58" t="s">
        <v>89</v>
      </c>
      <c r="C216" s="86">
        <v>0.27200000000000002</v>
      </c>
      <c r="D216" s="8" t="s">
        <v>59</v>
      </c>
      <c r="E216" s="9" t="s">
        <v>296</v>
      </c>
      <c r="F216" s="74" t="s">
        <v>296</v>
      </c>
      <c r="G216" s="85"/>
      <c r="H216" s="151"/>
      <c r="I216" s="151"/>
    </row>
    <row r="217" spans="1:9" s="163" customFormat="1" ht="26.4">
      <c r="A217" s="72">
        <f t="shared" si="7"/>
        <v>198</v>
      </c>
      <c r="B217" s="128" t="s">
        <v>283</v>
      </c>
      <c r="C217" s="86">
        <v>0.17100000000000001</v>
      </c>
      <c r="D217" s="8" t="s">
        <v>647</v>
      </c>
      <c r="E217" s="9" t="s">
        <v>296</v>
      </c>
      <c r="F217" s="74" t="s">
        <v>296</v>
      </c>
      <c r="G217" s="85"/>
      <c r="H217" s="151"/>
      <c r="I217" s="151"/>
    </row>
    <row r="218" spans="1:9" s="163" customFormat="1">
      <c r="A218" s="72">
        <f t="shared" si="7"/>
        <v>199</v>
      </c>
      <c r="B218" s="58" t="s">
        <v>90</v>
      </c>
      <c r="C218" s="86">
        <v>2.4E-2</v>
      </c>
      <c r="D218" s="8" t="s">
        <v>13</v>
      </c>
      <c r="E218" s="9" t="s">
        <v>296</v>
      </c>
      <c r="F218" s="74" t="s">
        <v>296</v>
      </c>
      <c r="G218" s="85"/>
      <c r="H218" s="151"/>
      <c r="I218" s="151"/>
    </row>
    <row r="219" spans="1:9" s="163" customFormat="1">
      <c r="A219" s="72">
        <f t="shared" si="7"/>
        <v>200</v>
      </c>
      <c r="B219" s="58" t="s">
        <v>391</v>
      </c>
      <c r="C219" s="86">
        <v>0.20499999999999999</v>
      </c>
      <c r="D219" s="8" t="s">
        <v>59</v>
      </c>
      <c r="E219" s="9" t="s">
        <v>296</v>
      </c>
      <c r="F219" s="74" t="s">
        <v>296</v>
      </c>
      <c r="G219" s="85"/>
      <c r="H219" s="151"/>
      <c r="I219" s="151"/>
    </row>
    <row r="220" spans="1:9" s="163" customFormat="1">
      <c r="A220" s="72">
        <f t="shared" si="7"/>
        <v>201</v>
      </c>
      <c r="B220" s="57" t="s">
        <v>127</v>
      </c>
      <c r="C220" s="86">
        <v>0.55000000000000004</v>
      </c>
      <c r="D220" s="8" t="s">
        <v>667</v>
      </c>
      <c r="E220" s="9" t="s">
        <v>296</v>
      </c>
      <c r="F220" s="74" t="s">
        <v>296</v>
      </c>
      <c r="G220" s="85"/>
      <c r="H220" s="151"/>
      <c r="I220" s="151"/>
    </row>
    <row r="221" spans="1:9" s="85" customFormat="1">
      <c r="A221" s="72">
        <f t="shared" si="7"/>
        <v>202</v>
      </c>
      <c r="B221" s="57" t="s">
        <v>128</v>
      </c>
      <c r="C221" s="86">
        <v>0.32</v>
      </c>
      <c r="D221" s="8" t="s">
        <v>59</v>
      </c>
      <c r="E221" s="9" t="s">
        <v>295</v>
      </c>
      <c r="F221" s="74" t="s">
        <v>295</v>
      </c>
      <c r="H221" s="151"/>
      <c r="I221" s="151"/>
    </row>
    <row r="222" spans="1:9" s="163" customFormat="1">
      <c r="A222" s="72">
        <f t="shared" si="7"/>
        <v>203</v>
      </c>
      <c r="B222" s="58" t="s">
        <v>148</v>
      </c>
      <c r="C222" s="86">
        <v>5.7000000000000002E-2</v>
      </c>
      <c r="D222" s="88" t="s">
        <v>679</v>
      </c>
      <c r="E222" s="9" t="s">
        <v>296</v>
      </c>
      <c r="F222" s="74" t="s">
        <v>296</v>
      </c>
      <c r="G222" s="85"/>
      <c r="H222" s="151"/>
      <c r="I222" s="151"/>
    </row>
    <row r="223" spans="1:9" s="163" customFormat="1">
      <c r="A223" s="72">
        <f t="shared" si="7"/>
        <v>204</v>
      </c>
      <c r="B223" s="57" t="s">
        <v>129</v>
      </c>
      <c r="C223" s="86">
        <v>0.28699999999999998</v>
      </c>
      <c r="D223" s="8" t="s">
        <v>645</v>
      </c>
      <c r="E223" s="9" t="s">
        <v>296</v>
      </c>
      <c r="F223" s="74" t="s">
        <v>296</v>
      </c>
      <c r="G223" s="85"/>
      <c r="H223" s="151"/>
      <c r="I223" s="151"/>
    </row>
    <row r="224" spans="1:9" s="163" customFormat="1">
      <c r="A224" s="72">
        <f t="shared" si="7"/>
        <v>205</v>
      </c>
      <c r="B224" s="57" t="s">
        <v>149</v>
      </c>
      <c r="C224" s="86">
        <v>0.74</v>
      </c>
      <c r="D224" s="8" t="s">
        <v>645</v>
      </c>
      <c r="E224" s="9" t="s">
        <v>296</v>
      </c>
      <c r="F224" s="74" t="s">
        <v>296</v>
      </c>
      <c r="G224" s="85"/>
      <c r="H224" s="151"/>
      <c r="I224" s="151"/>
    </row>
    <row r="225" spans="1:9" s="163" customFormat="1" ht="26.4">
      <c r="A225" s="72">
        <f>A223+1</f>
        <v>205</v>
      </c>
      <c r="B225" s="57" t="s">
        <v>130</v>
      </c>
      <c r="C225" s="86">
        <v>0.45300000000000001</v>
      </c>
      <c r="D225" s="8" t="s">
        <v>652</v>
      </c>
      <c r="E225" s="9" t="s">
        <v>296</v>
      </c>
      <c r="F225" s="74" t="s">
        <v>296</v>
      </c>
      <c r="G225" s="85"/>
      <c r="H225" s="151"/>
      <c r="I225" s="151"/>
    </row>
    <row r="226" spans="1:9" s="163" customFormat="1">
      <c r="A226" s="72">
        <f t="shared" si="7"/>
        <v>206</v>
      </c>
      <c r="B226" s="57" t="s">
        <v>131</v>
      </c>
      <c r="C226" s="86">
        <v>0.6</v>
      </c>
      <c r="D226" s="8" t="s">
        <v>355</v>
      </c>
      <c r="E226" s="9" t="s">
        <v>295</v>
      </c>
      <c r="F226" s="74" t="s">
        <v>295</v>
      </c>
      <c r="G226" s="85"/>
      <c r="H226" s="151"/>
      <c r="I226" s="151"/>
    </row>
    <row r="227" spans="1:9" s="163" customFormat="1" ht="26.25" customHeight="1">
      <c r="A227" s="72">
        <f t="shared" ref="A227" si="8">A225+1</f>
        <v>206</v>
      </c>
      <c r="B227" s="57" t="s">
        <v>305</v>
      </c>
      <c r="C227" s="86">
        <v>0.38</v>
      </c>
      <c r="D227" s="8" t="s">
        <v>59</v>
      </c>
      <c r="E227" s="9" t="s">
        <v>295</v>
      </c>
      <c r="F227" s="74" t="s">
        <v>295</v>
      </c>
      <c r="G227" s="85"/>
      <c r="H227" s="151"/>
      <c r="I227" s="151"/>
    </row>
    <row r="228" spans="1:9" s="163" customFormat="1">
      <c r="A228" s="72">
        <f t="shared" si="7"/>
        <v>207</v>
      </c>
      <c r="B228" s="57" t="s">
        <v>309</v>
      </c>
      <c r="C228" s="86">
        <v>0.17</v>
      </c>
      <c r="D228" s="8" t="s">
        <v>59</v>
      </c>
      <c r="E228" s="9" t="s">
        <v>295</v>
      </c>
      <c r="F228" s="74" t="s">
        <v>296</v>
      </c>
      <c r="G228" s="85"/>
      <c r="H228" s="151"/>
      <c r="I228" s="151"/>
    </row>
    <row r="229" spans="1:9" s="163" customFormat="1" ht="26.4">
      <c r="A229" s="72">
        <f>A232+1</f>
        <v>211</v>
      </c>
      <c r="B229" s="58" t="s">
        <v>562</v>
      </c>
      <c r="C229" s="86">
        <v>0.49</v>
      </c>
      <c r="D229" s="8" t="s">
        <v>563</v>
      </c>
      <c r="E229" s="9" t="s">
        <v>295</v>
      </c>
      <c r="F229" s="74" t="s">
        <v>295</v>
      </c>
      <c r="G229" s="85"/>
      <c r="H229" s="151"/>
      <c r="I229" s="151"/>
    </row>
    <row r="230" spans="1:9" s="163" customFormat="1" ht="26.4">
      <c r="A230" s="72">
        <f t="shared" ref="A230" si="9">A228+1</f>
        <v>208</v>
      </c>
      <c r="B230" s="58" t="s">
        <v>300</v>
      </c>
      <c r="C230" s="86">
        <v>0.16</v>
      </c>
      <c r="D230" s="8" t="s">
        <v>59</v>
      </c>
      <c r="E230" s="9" t="s">
        <v>295</v>
      </c>
      <c r="F230" s="74" t="s">
        <v>295</v>
      </c>
      <c r="G230" s="85"/>
      <c r="H230" s="151"/>
      <c r="I230" s="151"/>
    </row>
    <row r="231" spans="1:9" s="163" customFormat="1" ht="26.4">
      <c r="A231" s="72">
        <f t="shared" si="7"/>
        <v>209</v>
      </c>
      <c r="B231" s="58" t="s">
        <v>301</v>
      </c>
      <c r="C231" s="86">
        <f>0.932-C229-C230</f>
        <v>0.28200000000000003</v>
      </c>
      <c r="D231" s="8" t="s">
        <v>628</v>
      </c>
      <c r="E231" s="9" t="s">
        <v>296</v>
      </c>
      <c r="F231" s="74" t="s">
        <v>296</v>
      </c>
      <c r="G231" s="85"/>
      <c r="H231" s="151"/>
      <c r="I231" s="151"/>
    </row>
    <row r="232" spans="1:9" s="163" customFormat="1">
      <c r="A232" s="72">
        <f t="shared" si="7"/>
        <v>210</v>
      </c>
      <c r="B232" s="57" t="s">
        <v>132</v>
      </c>
      <c r="C232" s="86">
        <v>0.90700000000000003</v>
      </c>
      <c r="D232" s="8" t="s">
        <v>627</v>
      </c>
      <c r="E232" s="9" t="s">
        <v>296</v>
      </c>
      <c r="F232" s="74" t="s">
        <v>296</v>
      </c>
      <c r="G232" s="85"/>
      <c r="H232" s="151"/>
      <c r="I232" s="151"/>
    </row>
    <row r="233" spans="1:9" s="163" customFormat="1">
      <c r="A233" s="72">
        <f t="shared" si="7"/>
        <v>211</v>
      </c>
      <c r="B233" s="58" t="s">
        <v>133</v>
      </c>
      <c r="C233" s="86">
        <v>0.46500000000000002</v>
      </c>
      <c r="D233" s="8" t="s">
        <v>627</v>
      </c>
      <c r="E233" s="9" t="s">
        <v>296</v>
      </c>
      <c r="F233" s="74" t="s">
        <v>296</v>
      </c>
      <c r="G233" s="85"/>
      <c r="H233" s="151"/>
      <c r="I233" s="151"/>
    </row>
    <row r="234" spans="1:9" s="163" customFormat="1">
      <c r="A234" s="72">
        <f t="shared" si="7"/>
        <v>212</v>
      </c>
      <c r="B234" s="57" t="s">
        <v>668</v>
      </c>
      <c r="C234" s="86">
        <v>0.67300000000000004</v>
      </c>
      <c r="D234" s="8" t="s">
        <v>627</v>
      </c>
      <c r="E234" s="9" t="s">
        <v>295</v>
      </c>
      <c r="F234" s="74" t="s">
        <v>295</v>
      </c>
      <c r="G234" s="85"/>
      <c r="H234" s="151"/>
      <c r="I234" s="151"/>
    </row>
    <row r="235" spans="1:9" s="163" customFormat="1" ht="26.4">
      <c r="A235" s="72">
        <f t="shared" si="7"/>
        <v>213</v>
      </c>
      <c r="B235" s="57" t="s">
        <v>669</v>
      </c>
      <c r="C235" s="86">
        <v>0.58699999999999997</v>
      </c>
      <c r="D235" s="8" t="s">
        <v>658</v>
      </c>
      <c r="E235" s="9" t="s">
        <v>296</v>
      </c>
      <c r="F235" s="74" t="s">
        <v>296</v>
      </c>
      <c r="G235" s="85"/>
      <c r="H235" s="151"/>
      <c r="I235" s="151"/>
    </row>
    <row r="236" spans="1:9" s="163" customFormat="1">
      <c r="A236" s="72">
        <f t="shared" si="7"/>
        <v>214</v>
      </c>
      <c r="B236" s="58" t="s">
        <v>91</v>
      </c>
      <c r="C236" s="86">
        <v>0.34</v>
      </c>
      <c r="D236" s="8" t="s">
        <v>627</v>
      </c>
      <c r="E236" s="9" t="s">
        <v>296</v>
      </c>
      <c r="F236" s="74" t="s">
        <v>296</v>
      </c>
      <c r="G236" s="85"/>
      <c r="H236" s="151"/>
      <c r="I236" s="151"/>
    </row>
    <row r="237" spans="1:9" s="163" customFormat="1" ht="26.4">
      <c r="A237" s="72">
        <f t="shared" si="7"/>
        <v>215</v>
      </c>
      <c r="B237" s="58" t="s">
        <v>134</v>
      </c>
      <c r="C237" s="86">
        <v>0.435</v>
      </c>
      <c r="D237" s="8" t="s">
        <v>652</v>
      </c>
      <c r="E237" s="9" t="s">
        <v>296</v>
      </c>
      <c r="F237" s="74" t="s">
        <v>296</v>
      </c>
      <c r="G237" s="85"/>
      <c r="H237" s="151"/>
      <c r="I237" s="151"/>
    </row>
    <row r="238" spans="1:9" s="163" customFormat="1">
      <c r="A238" s="72">
        <f t="shared" si="7"/>
        <v>216</v>
      </c>
      <c r="B238" s="57" t="s">
        <v>93</v>
      </c>
      <c r="C238" s="86">
        <v>0.45500000000000002</v>
      </c>
      <c r="D238" s="8" t="s">
        <v>627</v>
      </c>
      <c r="E238" s="9" t="s">
        <v>296</v>
      </c>
      <c r="F238" s="74" t="s">
        <v>296</v>
      </c>
      <c r="G238" s="85"/>
      <c r="H238" s="151"/>
      <c r="I238" s="151"/>
    </row>
    <row r="239" spans="1:9" s="163" customFormat="1">
      <c r="A239" s="72">
        <f t="shared" si="7"/>
        <v>217</v>
      </c>
      <c r="B239" s="58" t="s">
        <v>135</v>
      </c>
      <c r="C239" s="86">
        <v>0.16</v>
      </c>
      <c r="D239" s="8" t="s">
        <v>13</v>
      </c>
      <c r="E239" s="9" t="s">
        <v>296</v>
      </c>
      <c r="F239" s="74" t="s">
        <v>296</v>
      </c>
      <c r="G239" s="85"/>
      <c r="H239" s="151"/>
      <c r="I239" s="151"/>
    </row>
    <row r="240" spans="1:9" s="85" customFormat="1" ht="26.4">
      <c r="A240" s="72">
        <f t="shared" si="7"/>
        <v>218</v>
      </c>
      <c r="B240" s="58" t="s">
        <v>150</v>
      </c>
      <c r="C240" s="86">
        <v>0.14499999999999999</v>
      </c>
      <c r="D240" s="8" t="s">
        <v>664</v>
      </c>
      <c r="E240" s="9" t="s">
        <v>296</v>
      </c>
      <c r="F240" s="74" t="s">
        <v>296</v>
      </c>
      <c r="H240" s="151"/>
      <c r="I240" s="151"/>
    </row>
    <row r="241" spans="1:9" s="163" customFormat="1">
      <c r="A241" s="72">
        <f t="shared" si="7"/>
        <v>219</v>
      </c>
      <c r="B241" s="58" t="s">
        <v>136</v>
      </c>
      <c r="C241" s="86">
        <v>0.13</v>
      </c>
      <c r="D241" s="8" t="s">
        <v>59</v>
      </c>
      <c r="E241" s="9" t="s">
        <v>296</v>
      </c>
      <c r="F241" s="74" t="s">
        <v>296</v>
      </c>
      <c r="G241" s="85"/>
      <c r="H241" s="151"/>
      <c r="I241" s="151"/>
    </row>
    <row r="242" spans="1:9" s="163" customFormat="1">
      <c r="A242" s="72">
        <f t="shared" si="7"/>
        <v>220</v>
      </c>
      <c r="B242" s="129" t="s">
        <v>380</v>
      </c>
      <c r="C242" s="86">
        <v>0.65500000000000003</v>
      </c>
      <c r="D242" s="8" t="s">
        <v>683</v>
      </c>
      <c r="E242" s="9" t="s">
        <v>296</v>
      </c>
      <c r="F242" s="74" t="s">
        <v>296</v>
      </c>
      <c r="G242" s="85"/>
      <c r="H242" s="151"/>
      <c r="I242" s="151"/>
    </row>
    <row r="243" spans="1:9" s="163" customFormat="1">
      <c r="A243" s="72">
        <f t="shared" si="7"/>
        <v>221</v>
      </c>
      <c r="B243" s="58" t="s">
        <v>451</v>
      </c>
      <c r="C243" s="86">
        <v>0.35499999999999998</v>
      </c>
      <c r="D243" s="8" t="s">
        <v>59</v>
      </c>
      <c r="E243" s="9" t="s">
        <v>296</v>
      </c>
      <c r="F243" s="74" t="s">
        <v>296</v>
      </c>
      <c r="G243" s="85"/>
      <c r="H243" s="151"/>
      <c r="I243" s="151"/>
    </row>
    <row r="244" spans="1:9" s="163" customFormat="1">
      <c r="A244" s="72">
        <f t="shared" si="7"/>
        <v>222</v>
      </c>
      <c r="B244" s="58" t="s">
        <v>670</v>
      </c>
      <c r="C244" s="86">
        <v>0.28599999999999998</v>
      </c>
      <c r="D244" s="8" t="s">
        <v>59</v>
      </c>
      <c r="E244" s="9" t="s">
        <v>296</v>
      </c>
      <c r="F244" s="74" t="s">
        <v>296</v>
      </c>
      <c r="G244" s="85"/>
      <c r="H244" s="151"/>
      <c r="I244" s="151"/>
    </row>
    <row r="245" spans="1:9" s="163" customFormat="1">
      <c r="A245" s="72">
        <f t="shared" si="7"/>
        <v>223</v>
      </c>
      <c r="B245" s="58" t="s">
        <v>151</v>
      </c>
      <c r="C245" s="86">
        <v>0.45</v>
      </c>
      <c r="D245" s="8" t="s">
        <v>13</v>
      </c>
      <c r="E245" s="9" t="s">
        <v>296</v>
      </c>
      <c r="F245" s="74" t="s">
        <v>296</v>
      </c>
      <c r="G245" s="85"/>
      <c r="H245" s="151"/>
      <c r="I245" s="151"/>
    </row>
    <row r="246" spans="1:9" s="163" customFormat="1">
      <c r="A246" s="72">
        <f t="shared" si="7"/>
        <v>224</v>
      </c>
      <c r="B246" s="58" t="s">
        <v>137</v>
      </c>
      <c r="C246" s="86">
        <v>0.46800000000000003</v>
      </c>
      <c r="D246" s="8" t="s">
        <v>13</v>
      </c>
      <c r="E246" s="9" t="s">
        <v>296</v>
      </c>
      <c r="F246" s="74" t="s">
        <v>296</v>
      </c>
      <c r="G246" s="85"/>
      <c r="H246" s="151"/>
      <c r="I246" s="151"/>
    </row>
    <row r="247" spans="1:9" s="163" customFormat="1">
      <c r="A247" s="72">
        <f t="shared" si="7"/>
        <v>225</v>
      </c>
      <c r="B247" s="58" t="s">
        <v>152</v>
      </c>
      <c r="C247" s="133">
        <v>0.18</v>
      </c>
      <c r="D247" s="8" t="s">
        <v>13</v>
      </c>
      <c r="E247" s="9" t="s">
        <v>296</v>
      </c>
      <c r="F247" s="74" t="s">
        <v>296</v>
      </c>
      <c r="G247" s="85"/>
      <c r="H247" s="151"/>
      <c r="I247" s="151"/>
    </row>
    <row r="248" spans="1:9" s="163" customFormat="1">
      <c r="A248" s="72">
        <f t="shared" si="7"/>
        <v>226</v>
      </c>
      <c r="B248" s="58" t="s">
        <v>606</v>
      </c>
      <c r="C248" s="133">
        <v>0.56699999999999995</v>
      </c>
      <c r="D248" s="8" t="s">
        <v>59</v>
      </c>
      <c r="E248" s="9" t="s">
        <v>296</v>
      </c>
      <c r="F248" s="74" t="s">
        <v>296</v>
      </c>
      <c r="G248" s="85"/>
      <c r="H248" s="151"/>
      <c r="I248" s="151"/>
    </row>
    <row r="249" spans="1:9" s="163" customFormat="1" ht="26.4">
      <c r="A249" s="72">
        <f t="shared" si="7"/>
        <v>227</v>
      </c>
      <c r="B249" s="58" t="s">
        <v>304</v>
      </c>
      <c r="C249" s="86">
        <v>0.81</v>
      </c>
      <c r="D249" s="8" t="s">
        <v>59</v>
      </c>
      <c r="E249" s="59" t="s">
        <v>295</v>
      </c>
      <c r="F249" s="75" t="s">
        <v>295</v>
      </c>
      <c r="G249" s="85"/>
      <c r="H249" s="151"/>
      <c r="I249" s="151"/>
    </row>
    <row r="250" spans="1:9" s="163" customFormat="1" ht="26.4">
      <c r="A250" s="72">
        <f t="shared" ref="A250:A252" si="10">A249+1</f>
        <v>228</v>
      </c>
      <c r="B250" s="57" t="s">
        <v>671</v>
      </c>
      <c r="C250" s="86">
        <f>0.865-0.81</f>
        <v>5.4999999999999938E-2</v>
      </c>
      <c r="D250" s="8" t="s">
        <v>13</v>
      </c>
      <c r="E250" s="9" t="s">
        <v>296</v>
      </c>
      <c r="F250" s="74" t="s">
        <v>296</v>
      </c>
      <c r="G250" s="85"/>
      <c r="H250" s="151"/>
      <c r="I250" s="151"/>
    </row>
    <row r="251" spans="1:9" s="163" customFormat="1">
      <c r="A251" s="72">
        <f t="shared" si="7"/>
        <v>229</v>
      </c>
      <c r="B251" s="57" t="s">
        <v>138</v>
      </c>
      <c r="C251" s="86">
        <v>0.47</v>
      </c>
      <c r="D251" s="8" t="s">
        <v>59</v>
      </c>
      <c r="E251" s="9" t="s">
        <v>295</v>
      </c>
      <c r="F251" s="74" t="s">
        <v>295</v>
      </c>
      <c r="G251" s="85"/>
      <c r="H251" s="151"/>
      <c r="I251" s="151"/>
    </row>
    <row r="252" spans="1:9" s="163" customFormat="1">
      <c r="A252" s="72">
        <f t="shared" si="10"/>
        <v>230</v>
      </c>
      <c r="B252" s="127" t="s">
        <v>94</v>
      </c>
      <c r="C252" s="130">
        <v>1.0880000000000001</v>
      </c>
      <c r="D252" s="107" t="s">
        <v>59</v>
      </c>
      <c r="E252" s="105" t="s">
        <v>297</v>
      </c>
      <c r="F252" s="75" t="s">
        <v>295</v>
      </c>
      <c r="G252" s="85"/>
      <c r="H252" s="151"/>
      <c r="I252" s="151"/>
    </row>
    <row r="253" spans="1:9" s="163" customFormat="1" ht="11.4" customHeight="1">
      <c r="A253" s="104"/>
      <c r="B253" s="226" t="s">
        <v>638</v>
      </c>
      <c r="C253" s="227"/>
      <c r="D253" s="227"/>
      <c r="E253" s="227"/>
      <c r="F253" s="228"/>
      <c r="G253" s="85"/>
      <c r="H253" s="151"/>
      <c r="I253" s="151"/>
    </row>
    <row r="254" spans="1:9" s="163" customFormat="1">
      <c r="A254" s="77">
        <f>A252+1</f>
        <v>231</v>
      </c>
      <c r="B254" s="61" t="s">
        <v>320</v>
      </c>
      <c r="C254" s="89">
        <v>0.18</v>
      </c>
      <c r="D254" s="90" t="s">
        <v>13</v>
      </c>
      <c r="E254" s="9" t="s">
        <v>296</v>
      </c>
      <c r="F254" s="74" t="s">
        <v>296</v>
      </c>
      <c r="G254" s="85"/>
      <c r="H254" s="151"/>
      <c r="I254" s="151"/>
    </row>
    <row r="255" spans="1:9" s="163" customFormat="1" ht="26.4">
      <c r="A255" s="77">
        <f>A254+1</f>
        <v>232</v>
      </c>
      <c r="B255" s="61" t="s">
        <v>321</v>
      </c>
      <c r="C255" s="89">
        <v>0.5</v>
      </c>
      <c r="D255" s="90" t="s">
        <v>688</v>
      </c>
      <c r="E255" s="9" t="s">
        <v>296</v>
      </c>
      <c r="F255" s="74" t="s">
        <v>296</v>
      </c>
      <c r="G255" s="85"/>
      <c r="H255" s="151"/>
      <c r="I255" s="151"/>
    </row>
    <row r="256" spans="1:9" s="163" customFormat="1">
      <c r="A256" s="77">
        <f t="shared" ref="A256:A300" si="11">A255+1</f>
        <v>233</v>
      </c>
      <c r="B256" s="61" t="s">
        <v>322</v>
      </c>
      <c r="C256" s="89">
        <v>0.505</v>
      </c>
      <c r="D256" s="90" t="s">
        <v>356</v>
      </c>
      <c r="E256" s="9" t="s">
        <v>296</v>
      </c>
      <c r="F256" s="74" t="s">
        <v>296</v>
      </c>
      <c r="G256" s="85"/>
      <c r="H256" s="151"/>
      <c r="I256" s="151"/>
    </row>
    <row r="257" spans="1:9" s="163" customFormat="1">
      <c r="A257" s="77">
        <f t="shared" si="11"/>
        <v>234</v>
      </c>
      <c r="B257" s="61" t="s">
        <v>323</v>
      </c>
      <c r="C257" s="89">
        <v>0.16</v>
      </c>
      <c r="D257" s="90" t="s">
        <v>650</v>
      </c>
      <c r="E257" s="9" t="s">
        <v>296</v>
      </c>
      <c r="F257" s="74" t="s">
        <v>296</v>
      </c>
      <c r="G257" s="85"/>
      <c r="H257" s="151"/>
      <c r="I257" s="151"/>
    </row>
    <row r="258" spans="1:9" s="163" customFormat="1">
      <c r="A258" s="77">
        <f t="shared" si="11"/>
        <v>235</v>
      </c>
      <c r="B258" s="61" t="s">
        <v>324</v>
      </c>
      <c r="C258" s="89">
        <v>0.25</v>
      </c>
      <c r="D258" s="90" t="s">
        <v>650</v>
      </c>
      <c r="E258" s="9" t="s">
        <v>296</v>
      </c>
      <c r="F258" s="74" t="s">
        <v>296</v>
      </c>
      <c r="G258" s="85"/>
      <c r="H258" s="151"/>
      <c r="I258" s="151"/>
    </row>
    <row r="259" spans="1:9" s="163" customFormat="1">
      <c r="A259" s="77">
        <f t="shared" si="11"/>
        <v>236</v>
      </c>
      <c r="B259" s="61" t="s">
        <v>325</v>
      </c>
      <c r="C259" s="89">
        <v>0.24</v>
      </c>
      <c r="D259" s="90" t="s">
        <v>13</v>
      </c>
      <c r="E259" s="9" t="s">
        <v>296</v>
      </c>
      <c r="F259" s="74" t="s">
        <v>296</v>
      </c>
      <c r="G259" s="85"/>
      <c r="H259" s="151"/>
      <c r="I259" s="151"/>
    </row>
    <row r="260" spans="1:9" s="163" customFormat="1">
      <c r="A260" s="77">
        <f t="shared" si="11"/>
        <v>237</v>
      </c>
      <c r="B260" s="61" t="s">
        <v>326</v>
      </c>
      <c r="C260" s="89">
        <v>0.44500000000000001</v>
      </c>
      <c r="D260" s="90" t="s">
        <v>645</v>
      </c>
      <c r="E260" s="9" t="s">
        <v>296</v>
      </c>
      <c r="F260" s="74" t="s">
        <v>296</v>
      </c>
      <c r="G260" s="85"/>
      <c r="H260" s="151"/>
      <c r="I260" s="151"/>
    </row>
    <row r="261" spans="1:9" s="163" customFormat="1">
      <c r="A261" s="72">
        <f t="shared" si="11"/>
        <v>238</v>
      </c>
      <c r="B261" s="7" t="s">
        <v>153</v>
      </c>
      <c r="C261" s="91">
        <v>0.59499999999999997</v>
      </c>
      <c r="D261" s="8" t="s">
        <v>13</v>
      </c>
      <c r="E261" s="9" t="s">
        <v>296</v>
      </c>
      <c r="F261" s="74" t="s">
        <v>296</v>
      </c>
      <c r="G261" s="85"/>
      <c r="H261" s="151"/>
      <c r="I261" s="151"/>
    </row>
    <row r="262" spans="1:9" s="163" customFormat="1">
      <c r="A262" s="77">
        <f t="shared" si="11"/>
        <v>239</v>
      </c>
      <c r="B262" s="61" t="s">
        <v>327</v>
      </c>
      <c r="C262" s="92">
        <v>0.222</v>
      </c>
      <c r="D262" s="90" t="s">
        <v>650</v>
      </c>
      <c r="E262" s="9" t="s">
        <v>296</v>
      </c>
      <c r="F262" s="74" t="s">
        <v>296</v>
      </c>
      <c r="G262" s="85"/>
      <c r="H262" s="151"/>
      <c r="I262" s="151"/>
    </row>
    <row r="263" spans="1:9" s="163" customFormat="1">
      <c r="A263" s="77">
        <f t="shared" si="11"/>
        <v>240</v>
      </c>
      <c r="B263" s="61" t="s">
        <v>328</v>
      </c>
      <c r="C263" s="89">
        <v>0.26</v>
      </c>
      <c r="D263" s="90" t="s">
        <v>650</v>
      </c>
      <c r="E263" s="9" t="s">
        <v>296</v>
      </c>
      <c r="F263" s="74" t="s">
        <v>296</v>
      </c>
      <c r="G263" s="85"/>
      <c r="H263" s="151"/>
      <c r="I263" s="151"/>
    </row>
    <row r="264" spans="1:9" s="163" customFormat="1">
      <c r="A264" s="77">
        <f t="shared" si="11"/>
        <v>241</v>
      </c>
      <c r="B264" s="61" t="s">
        <v>329</v>
      </c>
      <c r="C264" s="89">
        <v>0.23</v>
      </c>
      <c r="D264" s="90" t="s">
        <v>13</v>
      </c>
      <c r="E264" s="9" t="s">
        <v>296</v>
      </c>
      <c r="F264" s="74" t="s">
        <v>296</v>
      </c>
      <c r="G264" s="85"/>
      <c r="H264" s="151"/>
      <c r="I264" s="151"/>
    </row>
    <row r="265" spans="1:9" s="163" customFormat="1">
      <c r="A265" s="77">
        <f t="shared" si="11"/>
        <v>242</v>
      </c>
      <c r="B265" s="61" t="s">
        <v>330</v>
      </c>
      <c r="C265" s="89">
        <v>0.64</v>
      </c>
      <c r="D265" s="90" t="s">
        <v>650</v>
      </c>
      <c r="E265" s="9" t="s">
        <v>296</v>
      </c>
      <c r="F265" s="74" t="s">
        <v>296</v>
      </c>
      <c r="G265" s="85"/>
      <c r="H265" s="151"/>
      <c r="I265" s="151"/>
    </row>
    <row r="266" spans="1:9" s="163" customFormat="1">
      <c r="A266" s="77">
        <f t="shared" si="11"/>
        <v>243</v>
      </c>
      <c r="B266" s="61" t="s">
        <v>331</v>
      </c>
      <c r="C266" s="89">
        <v>0.09</v>
      </c>
      <c r="D266" s="90" t="s">
        <v>650</v>
      </c>
      <c r="E266" s="9" t="s">
        <v>296</v>
      </c>
      <c r="F266" s="74" t="s">
        <v>296</v>
      </c>
      <c r="G266" s="85"/>
      <c r="H266" s="151"/>
      <c r="I266" s="151"/>
    </row>
    <row r="267" spans="1:9" s="163" customFormat="1" ht="26.4">
      <c r="A267" s="77">
        <f t="shared" si="11"/>
        <v>244</v>
      </c>
      <c r="B267" s="61" t="s">
        <v>332</v>
      </c>
      <c r="C267" s="89">
        <v>0.30499999999999999</v>
      </c>
      <c r="D267" s="90" t="s">
        <v>689</v>
      </c>
      <c r="E267" s="9" t="s">
        <v>296</v>
      </c>
      <c r="F267" s="74" t="s">
        <v>296</v>
      </c>
      <c r="G267" s="85"/>
      <c r="H267" s="151"/>
      <c r="I267" s="151"/>
    </row>
    <row r="268" spans="1:9" s="163" customFormat="1" ht="26.4">
      <c r="A268" s="72">
        <f t="shared" si="11"/>
        <v>245</v>
      </c>
      <c r="B268" s="62" t="s">
        <v>333</v>
      </c>
      <c r="C268" s="89">
        <v>0.26500000000000001</v>
      </c>
      <c r="D268" s="90" t="s">
        <v>688</v>
      </c>
      <c r="E268" s="9" t="s">
        <v>296</v>
      </c>
      <c r="F268" s="74" t="s">
        <v>296</v>
      </c>
      <c r="G268" s="85"/>
      <c r="H268" s="151"/>
      <c r="I268" s="151"/>
    </row>
    <row r="269" spans="1:9" s="163" customFormat="1">
      <c r="A269" s="77">
        <f>A268+1</f>
        <v>246</v>
      </c>
      <c r="B269" s="61" t="s">
        <v>334</v>
      </c>
      <c r="C269" s="89">
        <v>0.12</v>
      </c>
      <c r="D269" s="90" t="s">
        <v>650</v>
      </c>
      <c r="E269" s="9" t="s">
        <v>296</v>
      </c>
      <c r="F269" s="74" t="s">
        <v>296</v>
      </c>
      <c r="G269" s="85"/>
      <c r="H269" s="151"/>
      <c r="I269" s="151"/>
    </row>
    <row r="270" spans="1:9" s="163" customFormat="1">
      <c r="A270" s="77">
        <f t="shared" ref="A270:A299" si="12">A269+1</f>
        <v>247</v>
      </c>
      <c r="B270" s="61" t="s">
        <v>335</v>
      </c>
      <c r="C270" s="89">
        <v>0.39200000000000002</v>
      </c>
      <c r="D270" s="90" t="s">
        <v>683</v>
      </c>
      <c r="E270" s="9" t="s">
        <v>296</v>
      </c>
      <c r="F270" s="74" t="s">
        <v>296</v>
      </c>
      <c r="G270" s="85"/>
      <c r="H270" s="151"/>
      <c r="I270" s="151"/>
    </row>
    <row r="271" spans="1:9" s="163" customFormat="1">
      <c r="A271" s="72">
        <f t="shared" si="12"/>
        <v>248</v>
      </c>
      <c r="B271" s="7" t="s">
        <v>154</v>
      </c>
      <c r="C271" s="91">
        <v>1.22</v>
      </c>
      <c r="D271" s="8" t="s">
        <v>627</v>
      </c>
      <c r="E271" s="9" t="s">
        <v>295</v>
      </c>
      <c r="F271" s="74" t="s">
        <v>295</v>
      </c>
      <c r="G271" s="85"/>
      <c r="H271" s="151"/>
      <c r="I271" s="151"/>
    </row>
    <row r="272" spans="1:9" s="163" customFormat="1">
      <c r="A272" s="72">
        <f t="shared" si="12"/>
        <v>249</v>
      </c>
      <c r="B272" s="7" t="s">
        <v>620</v>
      </c>
      <c r="C272" s="93">
        <v>0.22</v>
      </c>
      <c r="D272" s="8" t="s">
        <v>59</v>
      </c>
      <c r="E272" s="11" t="s">
        <v>296</v>
      </c>
      <c r="F272" s="76" t="s">
        <v>296</v>
      </c>
      <c r="G272" s="85"/>
      <c r="H272" s="151"/>
      <c r="I272" s="151"/>
    </row>
    <row r="273" spans="1:9" s="163" customFormat="1">
      <c r="A273" s="72">
        <f t="shared" si="12"/>
        <v>250</v>
      </c>
      <c r="B273" s="61" t="s">
        <v>336</v>
      </c>
      <c r="C273" s="89">
        <v>0.22</v>
      </c>
      <c r="D273" s="90" t="s">
        <v>13</v>
      </c>
      <c r="E273" s="9" t="s">
        <v>296</v>
      </c>
      <c r="F273" s="74" t="s">
        <v>296</v>
      </c>
      <c r="G273" s="85"/>
      <c r="H273" s="151"/>
      <c r="I273" s="151"/>
    </row>
    <row r="274" spans="1:9" s="163" customFormat="1">
      <c r="A274" s="72">
        <f t="shared" si="12"/>
        <v>251</v>
      </c>
      <c r="B274" s="61" t="s">
        <v>337</v>
      </c>
      <c r="C274" s="89">
        <v>0.27</v>
      </c>
      <c r="D274" s="90" t="s">
        <v>13</v>
      </c>
      <c r="E274" s="9" t="s">
        <v>296</v>
      </c>
      <c r="F274" s="74" t="s">
        <v>296</v>
      </c>
      <c r="G274" s="85"/>
      <c r="H274" s="151"/>
      <c r="I274" s="151"/>
    </row>
    <row r="275" spans="1:9" s="163" customFormat="1" ht="26.4">
      <c r="A275" s="72">
        <f t="shared" si="12"/>
        <v>252</v>
      </c>
      <c r="B275" s="61" t="s">
        <v>338</v>
      </c>
      <c r="C275" s="89">
        <v>0.35299999999999998</v>
      </c>
      <c r="D275" s="90" t="s">
        <v>689</v>
      </c>
      <c r="E275" s="9" t="s">
        <v>296</v>
      </c>
      <c r="F275" s="74" t="s">
        <v>296</v>
      </c>
      <c r="G275" s="85"/>
      <c r="H275" s="151"/>
      <c r="I275" s="151"/>
    </row>
    <row r="276" spans="1:9" s="163" customFormat="1">
      <c r="A276" s="77">
        <f t="shared" si="12"/>
        <v>253</v>
      </c>
      <c r="B276" s="61" t="s">
        <v>339</v>
      </c>
      <c r="C276" s="94">
        <v>0.11</v>
      </c>
      <c r="D276" s="90" t="s">
        <v>650</v>
      </c>
      <c r="E276" s="9" t="s">
        <v>296</v>
      </c>
      <c r="F276" s="74" t="s">
        <v>296</v>
      </c>
      <c r="G276" s="85"/>
      <c r="H276" s="151"/>
      <c r="I276" s="151"/>
    </row>
    <row r="277" spans="1:9" s="163" customFormat="1">
      <c r="A277" s="77">
        <f t="shared" si="12"/>
        <v>254</v>
      </c>
      <c r="B277" s="7" t="s">
        <v>156</v>
      </c>
      <c r="C277" s="91">
        <v>0.69899999999999995</v>
      </c>
      <c r="D277" s="8" t="s">
        <v>644</v>
      </c>
      <c r="E277" s="9" t="s">
        <v>296</v>
      </c>
      <c r="F277" s="74" t="s">
        <v>296</v>
      </c>
      <c r="G277" s="85"/>
      <c r="H277" s="151"/>
      <c r="I277" s="151"/>
    </row>
    <row r="278" spans="1:9" s="163" customFormat="1">
      <c r="A278" s="77">
        <f t="shared" si="12"/>
        <v>255</v>
      </c>
      <c r="B278" s="61" t="s">
        <v>340</v>
      </c>
      <c r="C278" s="89">
        <v>0.157</v>
      </c>
      <c r="D278" s="90" t="s">
        <v>13</v>
      </c>
      <c r="E278" s="9" t="s">
        <v>296</v>
      </c>
      <c r="F278" s="74" t="s">
        <v>296</v>
      </c>
      <c r="G278" s="85"/>
      <c r="H278" s="151"/>
      <c r="I278" s="151"/>
    </row>
    <row r="279" spans="1:9" s="163" customFormat="1">
      <c r="A279" s="77">
        <f t="shared" si="12"/>
        <v>256</v>
      </c>
      <c r="B279" s="7" t="s">
        <v>279</v>
      </c>
      <c r="C279" s="12">
        <v>1.71</v>
      </c>
      <c r="D279" s="8" t="s">
        <v>627</v>
      </c>
      <c r="E279" s="11" t="s">
        <v>296</v>
      </c>
      <c r="F279" s="76" t="s">
        <v>296</v>
      </c>
      <c r="G279" s="85"/>
      <c r="H279" s="151"/>
      <c r="I279" s="151"/>
    </row>
    <row r="280" spans="1:9" s="163" customFormat="1" ht="26.4">
      <c r="A280" s="77">
        <f t="shared" si="12"/>
        <v>257</v>
      </c>
      <c r="B280" s="61" t="s">
        <v>341</v>
      </c>
      <c r="C280" s="92">
        <v>0.91</v>
      </c>
      <c r="D280" s="90" t="s">
        <v>658</v>
      </c>
      <c r="E280" s="9" t="s">
        <v>295</v>
      </c>
      <c r="F280" s="74" t="s">
        <v>295</v>
      </c>
      <c r="G280" s="85"/>
      <c r="H280" s="151"/>
      <c r="I280" s="151"/>
    </row>
    <row r="281" spans="1:9" s="163" customFormat="1" ht="26.4">
      <c r="A281" s="77">
        <f t="shared" si="12"/>
        <v>258</v>
      </c>
      <c r="B281" s="61" t="s">
        <v>342</v>
      </c>
      <c r="C281" s="92">
        <v>0.66200000000000003</v>
      </c>
      <c r="D281" s="90" t="s">
        <v>652</v>
      </c>
      <c r="E281" s="9" t="s">
        <v>296</v>
      </c>
      <c r="F281" s="74" t="s">
        <v>296</v>
      </c>
      <c r="G281" s="85"/>
      <c r="H281" s="151"/>
      <c r="I281" s="151"/>
    </row>
    <row r="282" spans="1:9" s="163" customFormat="1">
      <c r="A282" s="77">
        <f t="shared" si="12"/>
        <v>259</v>
      </c>
      <c r="B282" s="63" t="s">
        <v>343</v>
      </c>
      <c r="C282" s="89">
        <v>0.13</v>
      </c>
      <c r="D282" s="90" t="s">
        <v>13</v>
      </c>
      <c r="E282" s="9" t="s">
        <v>296</v>
      </c>
      <c r="F282" s="74" t="s">
        <v>296</v>
      </c>
      <c r="G282" s="85"/>
      <c r="H282" s="151"/>
      <c r="I282" s="151"/>
    </row>
    <row r="283" spans="1:9" s="163" customFormat="1">
      <c r="A283" s="72">
        <f>A290+1</f>
        <v>267</v>
      </c>
      <c r="B283" s="7" t="s">
        <v>155</v>
      </c>
      <c r="C283" s="91">
        <v>0.6</v>
      </c>
      <c r="D283" s="8" t="s">
        <v>13</v>
      </c>
      <c r="E283" s="9" t="s">
        <v>296</v>
      </c>
      <c r="F283" s="74" t="s">
        <v>296</v>
      </c>
      <c r="G283" s="85"/>
      <c r="H283" s="151"/>
      <c r="I283" s="151"/>
    </row>
    <row r="284" spans="1:9" s="163" customFormat="1">
      <c r="A284" s="77">
        <f>A282+1</f>
        <v>260</v>
      </c>
      <c r="B284" s="7" t="s">
        <v>379</v>
      </c>
      <c r="C284" s="91">
        <v>0.63700000000000001</v>
      </c>
      <c r="D284" s="8" t="s">
        <v>563</v>
      </c>
      <c r="E284" s="9" t="s">
        <v>296</v>
      </c>
      <c r="F284" s="74" t="s">
        <v>296</v>
      </c>
      <c r="G284" s="85"/>
      <c r="H284" s="151"/>
      <c r="I284" s="151"/>
    </row>
    <row r="285" spans="1:9" s="163" customFormat="1" ht="14.4" customHeight="1">
      <c r="A285" s="77">
        <f t="shared" si="12"/>
        <v>261</v>
      </c>
      <c r="B285" s="6" t="s">
        <v>378</v>
      </c>
      <c r="C285" s="91">
        <v>0.13500000000000001</v>
      </c>
      <c r="D285" s="8" t="s">
        <v>13</v>
      </c>
      <c r="E285" s="9" t="s">
        <v>296</v>
      </c>
      <c r="F285" s="74" t="s">
        <v>296</v>
      </c>
      <c r="G285" s="85"/>
      <c r="H285" s="151"/>
      <c r="I285" s="151"/>
    </row>
    <row r="286" spans="1:9" s="163" customFormat="1">
      <c r="A286" s="72">
        <f t="shared" si="12"/>
        <v>262</v>
      </c>
      <c r="B286" s="63" t="s">
        <v>344</v>
      </c>
      <c r="C286" s="94">
        <v>0.32</v>
      </c>
      <c r="D286" s="90" t="s">
        <v>13</v>
      </c>
      <c r="E286" s="9" t="s">
        <v>296</v>
      </c>
      <c r="F286" s="74" t="s">
        <v>296</v>
      </c>
      <c r="G286" s="85"/>
      <c r="H286" s="151"/>
      <c r="I286" s="151"/>
    </row>
    <row r="287" spans="1:9" s="163" customFormat="1">
      <c r="A287" s="77">
        <f t="shared" si="12"/>
        <v>263</v>
      </c>
      <c r="B287" s="7" t="s">
        <v>377</v>
      </c>
      <c r="C287" s="13">
        <v>0.84699999999999998</v>
      </c>
      <c r="D287" s="8" t="s">
        <v>683</v>
      </c>
      <c r="E287" s="9" t="s">
        <v>296</v>
      </c>
      <c r="F287" s="74" t="s">
        <v>296</v>
      </c>
      <c r="G287" s="85"/>
      <c r="H287" s="151"/>
      <c r="I287" s="151"/>
    </row>
    <row r="288" spans="1:9" s="163" customFormat="1">
      <c r="A288" s="77">
        <f t="shared" si="12"/>
        <v>264</v>
      </c>
      <c r="B288" s="6" t="s">
        <v>158</v>
      </c>
      <c r="C288" s="91">
        <v>1.095</v>
      </c>
      <c r="D288" s="8" t="s">
        <v>354</v>
      </c>
      <c r="E288" s="9" t="s">
        <v>295</v>
      </c>
      <c r="F288" s="74" t="s">
        <v>295</v>
      </c>
      <c r="G288" s="85"/>
      <c r="H288" s="151"/>
      <c r="I288" s="151"/>
    </row>
    <row r="289" spans="1:9" s="163" customFormat="1">
      <c r="A289" s="72">
        <f t="shared" si="12"/>
        <v>265</v>
      </c>
      <c r="B289" s="60" t="s">
        <v>157</v>
      </c>
      <c r="C289" s="91">
        <v>0.34200000000000003</v>
      </c>
      <c r="D289" s="8" t="s">
        <v>13</v>
      </c>
      <c r="E289" s="9" t="s">
        <v>296</v>
      </c>
      <c r="F289" s="74" t="s">
        <v>296</v>
      </c>
      <c r="G289" s="85"/>
      <c r="H289" s="151"/>
      <c r="I289" s="151"/>
    </row>
    <row r="290" spans="1:9" s="163" customFormat="1">
      <c r="A290" s="77">
        <f t="shared" si="12"/>
        <v>266</v>
      </c>
      <c r="B290" s="63" t="s">
        <v>345</v>
      </c>
      <c r="C290" s="94">
        <v>0.12</v>
      </c>
      <c r="D290" s="90" t="s">
        <v>650</v>
      </c>
      <c r="E290" s="9" t="s">
        <v>296</v>
      </c>
      <c r="F290" s="74" t="s">
        <v>296</v>
      </c>
      <c r="G290" s="85"/>
      <c r="H290" s="151"/>
      <c r="I290" s="151"/>
    </row>
    <row r="291" spans="1:9" s="163" customFormat="1">
      <c r="A291" s="77">
        <f t="shared" si="12"/>
        <v>267</v>
      </c>
      <c r="B291" s="63" t="s">
        <v>346</v>
      </c>
      <c r="C291" s="94">
        <v>0.2</v>
      </c>
      <c r="D291" s="90" t="s">
        <v>13</v>
      </c>
      <c r="E291" s="9" t="s">
        <v>296</v>
      </c>
      <c r="F291" s="74" t="s">
        <v>296</v>
      </c>
      <c r="G291" s="85"/>
      <c r="H291" s="151"/>
      <c r="I291" s="151"/>
    </row>
    <row r="292" spans="1:9" s="163" customFormat="1">
      <c r="A292" s="77">
        <f t="shared" si="12"/>
        <v>268</v>
      </c>
      <c r="B292" s="63" t="s">
        <v>347</v>
      </c>
      <c r="C292" s="94">
        <v>0.66</v>
      </c>
      <c r="D292" s="90" t="s">
        <v>645</v>
      </c>
      <c r="E292" s="9" t="s">
        <v>296</v>
      </c>
      <c r="F292" s="74" t="s">
        <v>296</v>
      </c>
      <c r="G292" s="85"/>
      <c r="H292" s="151"/>
      <c r="I292" s="151"/>
    </row>
    <row r="293" spans="1:9" s="163" customFormat="1">
      <c r="A293" s="77">
        <f t="shared" si="12"/>
        <v>269</v>
      </c>
      <c r="B293" s="63" t="s">
        <v>348</v>
      </c>
      <c r="C293" s="94">
        <v>0.43</v>
      </c>
      <c r="D293" s="90" t="s">
        <v>13</v>
      </c>
      <c r="E293" s="9" t="s">
        <v>296</v>
      </c>
      <c r="F293" s="74" t="s">
        <v>296</v>
      </c>
      <c r="G293" s="85"/>
      <c r="H293" s="151"/>
      <c r="I293" s="151"/>
    </row>
    <row r="294" spans="1:9" s="163" customFormat="1">
      <c r="A294" s="77">
        <f t="shared" si="12"/>
        <v>270</v>
      </c>
      <c r="B294" s="63" t="s">
        <v>349</v>
      </c>
      <c r="C294" s="89">
        <v>0.16500000000000001</v>
      </c>
      <c r="D294" s="90" t="s">
        <v>13</v>
      </c>
      <c r="E294" s="9" t="s">
        <v>296</v>
      </c>
      <c r="F294" s="74" t="s">
        <v>296</v>
      </c>
      <c r="G294" s="85"/>
      <c r="H294" s="151"/>
      <c r="I294" s="151"/>
    </row>
    <row r="295" spans="1:9" s="163" customFormat="1">
      <c r="A295" s="77">
        <f t="shared" si="12"/>
        <v>271</v>
      </c>
      <c r="B295" s="63" t="s">
        <v>350</v>
      </c>
      <c r="C295" s="94">
        <v>0.22</v>
      </c>
      <c r="D295" s="90" t="s">
        <v>59</v>
      </c>
      <c r="E295" s="9" t="s">
        <v>296</v>
      </c>
      <c r="F295" s="74" t="s">
        <v>296</v>
      </c>
      <c r="G295" s="85"/>
      <c r="H295" s="151"/>
      <c r="I295" s="151"/>
    </row>
    <row r="296" spans="1:9" s="163" customFormat="1">
      <c r="A296" s="77">
        <f t="shared" si="12"/>
        <v>272</v>
      </c>
      <c r="B296" s="63" t="s">
        <v>92</v>
      </c>
      <c r="C296" s="89">
        <v>1.115</v>
      </c>
      <c r="D296" s="95" t="s">
        <v>59</v>
      </c>
      <c r="E296" s="9" t="s">
        <v>296</v>
      </c>
      <c r="F296" s="74" t="s">
        <v>296</v>
      </c>
      <c r="G296" s="85"/>
      <c r="H296" s="151"/>
      <c r="I296" s="151"/>
    </row>
    <row r="297" spans="1:9" s="163" customFormat="1">
      <c r="A297" s="77">
        <f t="shared" si="12"/>
        <v>273</v>
      </c>
      <c r="B297" s="63" t="s">
        <v>351</v>
      </c>
      <c r="C297" s="94">
        <v>0.25</v>
      </c>
      <c r="D297" s="95" t="s">
        <v>630</v>
      </c>
      <c r="E297" s="9" t="s">
        <v>296</v>
      </c>
      <c r="F297" s="74" t="s">
        <v>296</v>
      </c>
      <c r="G297" s="85"/>
      <c r="H297" s="151"/>
      <c r="I297" s="151"/>
    </row>
    <row r="298" spans="1:9" s="163" customFormat="1">
      <c r="A298" s="77">
        <f t="shared" si="12"/>
        <v>274</v>
      </c>
      <c r="B298" s="6" t="s">
        <v>376</v>
      </c>
      <c r="C298" s="13">
        <v>0.65</v>
      </c>
      <c r="D298" s="8" t="s">
        <v>563</v>
      </c>
      <c r="E298" s="9" t="s">
        <v>296</v>
      </c>
      <c r="F298" s="74" t="s">
        <v>296</v>
      </c>
      <c r="G298" s="85"/>
      <c r="H298" s="151"/>
      <c r="I298" s="151"/>
    </row>
    <row r="299" spans="1:9" s="163" customFormat="1">
      <c r="A299" s="77">
        <f t="shared" si="12"/>
        <v>275</v>
      </c>
      <c r="B299" s="58" t="s">
        <v>361</v>
      </c>
      <c r="C299" s="13">
        <v>7.2999999999999995E-2</v>
      </c>
      <c r="D299" s="8" t="s">
        <v>563</v>
      </c>
      <c r="E299" s="9" t="s">
        <v>296</v>
      </c>
      <c r="F299" s="74" t="s">
        <v>296</v>
      </c>
      <c r="G299" s="85"/>
      <c r="H299" s="151"/>
      <c r="I299" s="151"/>
    </row>
    <row r="300" spans="1:9" s="163" customFormat="1">
      <c r="A300" s="77">
        <f t="shared" si="11"/>
        <v>276</v>
      </c>
      <c r="B300" s="60" t="s">
        <v>362</v>
      </c>
      <c r="C300" s="106">
        <v>0.13</v>
      </c>
      <c r="D300" s="107" t="s">
        <v>563</v>
      </c>
      <c r="E300" s="108" t="s">
        <v>296</v>
      </c>
      <c r="F300" s="74" t="s">
        <v>296</v>
      </c>
      <c r="G300" s="85"/>
      <c r="H300" s="151"/>
      <c r="I300" s="151"/>
    </row>
    <row r="301" spans="1:9" s="163" customFormat="1" ht="14.4" customHeight="1">
      <c r="A301" s="78"/>
      <c r="B301" s="229" t="s">
        <v>639</v>
      </c>
      <c r="C301" s="230"/>
      <c r="D301" s="230"/>
      <c r="E301" s="230"/>
      <c r="F301" s="231"/>
      <c r="G301" s="85"/>
      <c r="H301" s="151"/>
      <c r="I301" s="151"/>
    </row>
    <row r="302" spans="1:9" s="163" customFormat="1" ht="28.95" customHeight="1">
      <c r="A302" s="77">
        <f>A300+1</f>
        <v>277</v>
      </c>
      <c r="B302" s="58" t="s">
        <v>564</v>
      </c>
      <c r="C302" s="109">
        <v>0.28000000000000003</v>
      </c>
      <c r="D302" s="110" t="s">
        <v>354</v>
      </c>
      <c r="E302" s="111" t="s">
        <v>295</v>
      </c>
      <c r="F302" s="74" t="s">
        <v>295</v>
      </c>
      <c r="G302" s="85"/>
      <c r="H302" s="151"/>
      <c r="I302" s="151"/>
    </row>
    <row r="303" spans="1:9" s="163" customFormat="1" ht="26.4">
      <c r="A303" s="79">
        <f>A302+1</f>
        <v>278</v>
      </c>
      <c r="B303" s="58" t="s">
        <v>565</v>
      </c>
      <c r="C303" s="13">
        <f>0.958-C302</f>
        <v>0.67799999999999994</v>
      </c>
      <c r="D303" s="8" t="s">
        <v>655</v>
      </c>
      <c r="E303" s="9" t="s">
        <v>296</v>
      </c>
      <c r="F303" s="74" t="s">
        <v>296</v>
      </c>
      <c r="G303" s="85"/>
      <c r="H303" s="151"/>
      <c r="I303" s="151"/>
    </row>
    <row r="304" spans="1:9" s="163" customFormat="1">
      <c r="A304" s="79">
        <f t="shared" ref="A304:A372" si="13">A303+1</f>
        <v>279</v>
      </c>
      <c r="B304" s="7" t="s">
        <v>159</v>
      </c>
      <c r="C304" s="13">
        <v>0.19</v>
      </c>
      <c r="D304" s="8" t="s">
        <v>13</v>
      </c>
      <c r="E304" s="9" t="s">
        <v>296</v>
      </c>
      <c r="F304" s="74" t="s">
        <v>296</v>
      </c>
      <c r="G304" s="85"/>
      <c r="H304" s="151"/>
      <c r="I304" s="151"/>
    </row>
    <row r="305" spans="1:9" s="163" customFormat="1">
      <c r="A305" s="80">
        <f t="shared" si="13"/>
        <v>280</v>
      </c>
      <c r="B305" s="6" t="s">
        <v>160</v>
      </c>
      <c r="C305" s="13">
        <v>1.369</v>
      </c>
      <c r="D305" s="8" t="s">
        <v>354</v>
      </c>
      <c r="E305" s="9" t="s">
        <v>296</v>
      </c>
      <c r="F305" s="74" t="s">
        <v>296</v>
      </c>
      <c r="G305" s="85"/>
      <c r="H305" s="151"/>
      <c r="I305" s="151"/>
    </row>
    <row r="306" spans="1:9" s="163" customFormat="1">
      <c r="A306" s="79">
        <f t="shared" si="13"/>
        <v>281</v>
      </c>
      <c r="B306" s="7" t="s">
        <v>161</v>
      </c>
      <c r="C306" s="13">
        <v>0.34499999999999997</v>
      </c>
      <c r="D306" s="8" t="s">
        <v>13</v>
      </c>
      <c r="E306" s="9" t="s">
        <v>296</v>
      </c>
      <c r="F306" s="74" t="s">
        <v>296</v>
      </c>
      <c r="G306" s="85"/>
      <c r="H306" s="151"/>
      <c r="I306" s="151"/>
    </row>
    <row r="307" spans="1:9" s="163" customFormat="1">
      <c r="A307" s="79">
        <f t="shared" si="13"/>
        <v>282</v>
      </c>
      <c r="B307" s="7" t="s">
        <v>162</v>
      </c>
      <c r="C307" s="13">
        <v>0.30499999999999999</v>
      </c>
      <c r="D307" s="8" t="s">
        <v>13</v>
      </c>
      <c r="E307" s="9" t="s">
        <v>296</v>
      </c>
      <c r="F307" s="74" t="s">
        <v>296</v>
      </c>
      <c r="G307" s="85"/>
      <c r="H307" s="151"/>
      <c r="I307" s="151"/>
    </row>
    <row r="308" spans="1:9" s="163" customFormat="1">
      <c r="A308" s="79">
        <f t="shared" si="13"/>
        <v>283</v>
      </c>
      <c r="B308" s="7" t="s">
        <v>163</v>
      </c>
      <c r="C308" s="13">
        <v>0.24</v>
      </c>
      <c r="D308" s="8" t="s">
        <v>13</v>
      </c>
      <c r="E308" s="9" t="s">
        <v>296</v>
      </c>
      <c r="F308" s="74" t="s">
        <v>296</v>
      </c>
      <c r="G308" s="85"/>
      <c r="H308" s="151"/>
      <c r="I308" s="151"/>
    </row>
    <row r="309" spans="1:9" s="163" customFormat="1">
      <c r="A309" s="79">
        <f t="shared" si="13"/>
        <v>284</v>
      </c>
      <c r="B309" s="6" t="s">
        <v>164</v>
      </c>
      <c r="C309" s="13">
        <v>0.21</v>
      </c>
      <c r="D309" s="8" t="s">
        <v>13</v>
      </c>
      <c r="E309" s="9" t="s">
        <v>296</v>
      </c>
      <c r="F309" s="74" t="s">
        <v>296</v>
      </c>
      <c r="G309" s="85"/>
      <c r="H309" s="151"/>
      <c r="I309" s="151"/>
    </row>
    <row r="310" spans="1:9" s="163" customFormat="1">
      <c r="A310" s="79">
        <f t="shared" si="13"/>
        <v>285</v>
      </c>
      <c r="B310" s="7" t="s">
        <v>165</v>
      </c>
      <c r="C310" s="13">
        <v>0.28999999999999998</v>
      </c>
      <c r="D310" s="8" t="s">
        <v>13</v>
      </c>
      <c r="E310" s="9" t="s">
        <v>296</v>
      </c>
      <c r="F310" s="74" t="s">
        <v>296</v>
      </c>
      <c r="G310" s="85"/>
      <c r="H310" s="151"/>
      <c r="I310" s="151"/>
    </row>
    <row r="311" spans="1:9" s="163" customFormat="1">
      <c r="A311" s="79">
        <f t="shared" si="13"/>
        <v>286</v>
      </c>
      <c r="B311" s="7" t="s">
        <v>166</v>
      </c>
      <c r="C311" s="13">
        <v>0.96499999999999997</v>
      </c>
      <c r="D311" s="8" t="s">
        <v>645</v>
      </c>
      <c r="E311" s="9" t="s">
        <v>296</v>
      </c>
      <c r="F311" s="74" t="s">
        <v>296</v>
      </c>
      <c r="G311" s="85"/>
      <c r="H311" s="151"/>
      <c r="I311" s="151"/>
    </row>
    <row r="312" spans="1:9" s="163" customFormat="1">
      <c r="A312" s="80">
        <f t="shared" si="13"/>
        <v>287</v>
      </c>
      <c r="B312" s="7" t="s">
        <v>167</v>
      </c>
      <c r="C312" s="13">
        <v>0.45600000000000002</v>
      </c>
      <c r="D312" s="8" t="s">
        <v>13</v>
      </c>
      <c r="E312" s="9" t="s">
        <v>296</v>
      </c>
      <c r="F312" s="74" t="s">
        <v>296</v>
      </c>
      <c r="G312" s="85"/>
      <c r="H312" s="151"/>
      <c r="I312" s="151"/>
    </row>
    <row r="313" spans="1:9" s="163" customFormat="1" ht="26.4">
      <c r="A313" s="79">
        <f t="shared" si="13"/>
        <v>288</v>
      </c>
      <c r="B313" s="7" t="s">
        <v>278</v>
      </c>
      <c r="C313" s="12">
        <v>0.64</v>
      </c>
      <c r="D313" s="8" t="s">
        <v>59</v>
      </c>
      <c r="E313" s="11" t="s">
        <v>295</v>
      </c>
      <c r="F313" s="76" t="s">
        <v>295</v>
      </c>
      <c r="G313" s="85"/>
      <c r="H313" s="151"/>
      <c r="I313" s="151"/>
    </row>
    <row r="314" spans="1:9" s="163" customFormat="1" ht="26.4">
      <c r="A314" s="80">
        <f t="shared" si="13"/>
        <v>289</v>
      </c>
      <c r="B314" s="7" t="s">
        <v>278</v>
      </c>
      <c r="C314" s="12">
        <f>4.57-C313</f>
        <v>3.93</v>
      </c>
      <c r="D314" s="8" t="s">
        <v>13</v>
      </c>
      <c r="E314" s="11" t="s">
        <v>296</v>
      </c>
      <c r="F314" s="76" t="s">
        <v>296</v>
      </c>
      <c r="G314" s="85"/>
      <c r="H314" s="151"/>
      <c r="I314" s="151"/>
    </row>
    <row r="315" spans="1:9" s="163" customFormat="1">
      <c r="A315" s="79">
        <f t="shared" si="13"/>
        <v>290</v>
      </c>
      <c r="B315" s="7" t="s">
        <v>168</v>
      </c>
      <c r="C315" s="13">
        <v>0.71</v>
      </c>
      <c r="D315" s="8" t="s">
        <v>13</v>
      </c>
      <c r="E315" s="9" t="s">
        <v>296</v>
      </c>
      <c r="F315" s="74" t="s">
        <v>296</v>
      </c>
      <c r="G315" s="85"/>
      <c r="H315" s="151"/>
      <c r="I315" s="151"/>
    </row>
    <row r="316" spans="1:9" s="163" customFormat="1">
      <c r="A316" s="79">
        <f t="shared" si="13"/>
        <v>291</v>
      </c>
      <c r="B316" s="7" t="s">
        <v>193</v>
      </c>
      <c r="C316" s="13">
        <v>0.28899999999999998</v>
      </c>
      <c r="D316" s="8" t="s">
        <v>645</v>
      </c>
      <c r="E316" s="9" t="s">
        <v>296</v>
      </c>
      <c r="F316" s="74" t="s">
        <v>296</v>
      </c>
      <c r="G316" s="85"/>
      <c r="H316" s="151"/>
      <c r="I316" s="151"/>
    </row>
    <row r="317" spans="1:9" s="163" customFormat="1">
      <c r="A317" s="79">
        <f t="shared" si="13"/>
        <v>292</v>
      </c>
      <c r="B317" s="7" t="s">
        <v>375</v>
      </c>
      <c r="C317" s="13">
        <v>0.115</v>
      </c>
      <c r="D317" s="8" t="s">
        <v>13</v>
      </c>
      <c r="E317" s="9" t="s">
        <v>296</v>
      </c>
      <c r="F317" s="74" t="s">
        <v>296</v>
      </c>
      <c r="G317" s="85"/>
      <c r="H317" s="151"/>
      <c r="I317" s="151"/>
    </row>
    <row r="318" spans="1:9" s="163" customFormat="1">
      <c r="A318" s="79">
        <f t="shared" si="13"/>
        <v>293</v>
      </c>
      <c r="B318" s="7" t="s">
        <v>169</v>
      </c>
      <c r="C318" s="13">
        <v>0.13</v>
      </c>
      <c r="D318" s="8" t="s">
        <v>59</v>
      </c>
      <c r="E318" s="9" t="s">
        <v>296</v>
      </c>
      <c r="F318" s="74" t="s">
        <v>296</v>
      </c>
      <c r="G318" s="85"/>
      <c r="H318" s="151"/>
      <c r="I318" s="151"/>
    </row>
    <row r="319" spans="1:9" s="163" customFormat="1" ht="26.4">
      <c r="A319" s="79">
        <f t="shared" si="13"/>
        <v>294</v>
      </c>
      <c r="B319" s="7" t="s">
        <v>194</v>
      </c>
      <c r="C319" s="13">
        <v>0.47</v>
      </c>
      <c r="D319" s="8" t="s">
        <v>658</v>
      </c>
      <c r="E319" s="9" t="s">
        <v>296</v>
      </c>
      <c r="F319" s="74" t="s">
        <v>296</v>
      </c>
      <c r="G319" s="85"/>
      <c r="H319" s="151"/>
      <c r="I319" s="151"/>
    </row>
    <row r="320" spans="1:9" s="163" customFormat="1">
      <c r="A320" s="79">
        <f t="shared" si="13"/>
        <v>295</v>
      </c>
      <c r="B320" s="7" t="s">
        <v>195</v>
      </c>
      <c r="C320" s="13">
        <v>0.36</v>
      </c>
      <c r="D320" s="8" t="s">
        <v>13</v>
      </c>
      <c r="E320" s="9" t="s">
        <v>296</v>
      </c>
      <c r="F320" s="74" t="s">
        <v>296</v>
      </c>
      <c r="G320" s="85"/>
      <c r="H320" s="151"/>
      <c r="I320" s="151"/>
    </row>
    <row r="321" spans="1:9" s="163" customFormat="1">
      <c r="A321" s="79">
        <f>A354+1</f>
        <v>329</v>
      </c>
      <c r="B321" s="7" t="s">
        <v>171</v>
      </c>
      <c r="C321" s="13">
        <v>0.32</v>
      </c>
      <c r="D321" s="8" t="s">
        <v>13</v>
      </c>
      <c r="E321" s="9" t="s">
        <v>296</v>
      </c>
      <c r="F321" s="74" t="s">
        <v>296</v>
      </c>
      <c r="G321" s="85"/>
      <c r="H321" s="151"/>
      <c r="I321" s="151"/>
    </row>
    <row r="322" spans="1:9" s="163" customFormat="1" ht="26.4">
      <c r="A322" s="79">
        <f>A320+1</f>
        <v>296</v>
      </c>
      <c r="B322" s="7" t="s">
        <v>196</v>
      </c>
      <c r="C322" s="13">
        <v>0.64</v>
      </c>
      <c r="D322" s="8" t="s">
        <v>648</v>
      </c>
      <c r="E322" s="9" t="s">
        <v>296</v>
      </c>
      <c r="F322" s="74" t="s">
        <v>296</v>
      </c>
      <c r="G322" s="85"/>
      <c r="H322" s="151"/>
      <c r="I322" s="151"/>
    </row>
    <row r="323" spans="1:9" s="163" customFormat="1">
      <c r="A323" s="79">
        <f t="shared" si="13"/>
        <v>297</v>
      </c>
      <c r="B323" s="7" t="s">
        <v>197</v>
      </c>
      <c r="C323" s="13">
        <v>0.1</v>
      </c>
      <c r="D323" s="8" t="s">
        <v>13</v>
      </c>
      <c r="E323" s="9" t="s">
        <v>296</v>
      </c>
      <c r="F323" s="74" t="s">
        <v>296</v>
      </c>
      <c r="G323" s="85"/>
      <c r="H323" s="151"/>
      <c r="I323" s="151"/>
    </row>
    <row r="324" spans="1:9" s="163" customFormat="1">
      <c r="A324" s="79">
        <f t="shared" si="13"/>
        <v>298</v>
      </c>
      <c r="B324" s="7" t="s">
        <v>172</v>
      </c>
      <c r="C324" s="13">
        <v>0.27</v>
      </c>
      <c r="D324" s="8" t="s">
        <v>13</v>
      </c>
      <c r="E324" s="9" t="s">
        <v>296</v>
      </c>
      <c r="F324" s="74" t="s">
        <v>296</v>
      </c>
      <c r="G324" s="85"/>
      <c r="H324" s="151"/>
      <c r="I324" s="151"/>
    </row>
    <row r="325" spans="1:9" s="163" customFormat="1">
      <c r="A325" s="79">
        <f t="shared" si="13"/>
        <v>299</v>
      </c>
      <c r="B325" s="6" t="s">
        <v>173</v>
      </c>
      <c r="C325" s="13">
        <v>0.25</v>
      </c>
      <c r="D325" s="8" t="s">
        <v>13</v>
      </c>
      <c r="E325" s="9" t="s">
        <v>296</v>
      </c>
      <c r="F325" s="74" t="s">
        <v>296</v>
      </c>
      <c r="G325" s="85"/>
      <c r="H325" s="151"/>
      <c r="I325" s="151"/>
    </row>
    <row r="326" spans="1:9" s="163" customFormat="1">
      <c r="A326" s="79">
        <f t="shared" si="13"/>
        <v>300</v>
      </c>
      <c r="B326" s="6" t="s">
        <v>374</v>
      </c>
      <c r="C326" s="13">
        <v>0.16</v>
      </c>
      <c r="D326" s="8" t="s">
        <v>59</v>
      </c>
      <c r="E326" s="9" t="s">
        <v>296</v>
      </c>
      <c r="F326" s="74" t="s">
        <v>296</v>
      </c>
      <c r="G326" s="85"/>
      <c r="H326" s="151"/>
      <c r="I326" s="151"/>
    </row>
    <row r="327" spans="1:9" s="163" customFormat="1">
      <c r="A327" s="79">
        <f t="shared" si="13"/>
        <v>301</v>
      </c>
      <c r="B327" s="7" t="s">
        <v>174</v>
      </c>
      <c r="C327" s="13">
        <v>0.32</v>
      </c>
      <c r="D327" s="8" t="s">
        <v>13</v>
      </c>
      <c r="E327" s="9" t="s">
        <v>296</v>
      </c>
      <c r="F327" s="74" t="s">
        <v>296</v>
      </c>
      <c r="G327" s="85"/>
      <c r="H327" s="151"/>
      <c r="I327" s="151"/>
    </row>
    <row r="328" spans="1:9" s="163" customFormat="1">
      <c r="A328" s="79">
        <f t="shared" si="13"/>
        <v>302</v>
      </c>
      <c r="B328" s="6" t="s">
        <v>373</v>
      </c>
      <c r="C328" s="13">
        <v>0.14000000000000001</v>
      </c>
      <c r="D328" s="8" t="s">
        <v>356</v>
      </c>
      <c r="E328" s="9" t="s">
        <v>296</v>
      </c>
      <c r="F328" s="74" t="s">
        <v>296</v>
      </c>
      <c r="G328" s="85"/>
      <c r="H328" s="151"/>
      <c r="I328" s="151"/>
    </row>
    <row r="329" spans="1:9" s="163" customFormat="1">
      <c r="A329" s="79">
        <f t="shared" si="13"/>
        <v>303</v>
      </c>
      <c r="B329" s="7" t="s">
        <v>175</v>
      </c>
      <c r="C329" s="13">
        <v>0.3</v>
      </c>
      <c r="D329" s="8" t="s">
        <v>13</v>
      </c>
      <c r="E329" s="9" t="s">
        <v>296</v>
      </c>
      <c r="F329" s="74" t="s">
        <v>296</v>
      </c>
      <c r="G329" s="85"/>
      <c r="H329" s="151"/>
      <c r="I329" s="151"/>
    </row>
    <row r="330" spans="1:9" s="163" customFormat="1">
      <c r="A330" s="79">
        <f t="shared" si="13"/>
        <v>304</v>
      </c>
      <c r="B330" s="7" t="s">
        <v>198</v>
      </c>
      <c r="C330" s="13">
        <v>0.19</v>
      </c>
      <c r="D330" s="8" t="s">
        <v>13</v>
      </c>
      <c r="E330" s="9" t="s">
        <v>296</v>
      </c>
      <c r="F330" s="74" t="s">
        <v>296</v>
      </c>
      <c r="G330" s="85"/>
      <c r="H330" s="151"/>
      <c r="I330" s="151"/>
    </row>
    <row r="331" spans="1:9" s="163" customFormat="1" ht="14.4" customHeight="1">
      <c r="A331" s="79">
        <f t="shared" si="13"/>
        <v>305</v>
      </c>
      <c r="B331" s="6" t="s">
        <v>176</v>
      </c>
      <c r="C331" s="13">
        <v>0.35</v>
      </c>
      <c r="D331" s="8" t="s">
        <v>13</v>
      </c>
      <c r="E331" s="9" t="s">
        <v>296</v>
      </c>
      <c r="F331" s="74" t="s">
        <v>296</v>
      </c>
      <c r="G331" s="85"/>
      <c r="H331" s="151"/>
      <c r="I331" s="151"/>
    </row>
    <row r="332" spans="1:9" s="163" customFormat="1">
      <c r="A332" s="79">
        <f t="shared" si="13"/>
        <v>306</v>
      </c>
      <c r="B332" s="7" t="s">
        <v>177</v>
      </c>
      <c r="C332" s="13">
        <v>0.21</v>
      </c>
      <c r="D332" s="8" t="s">
        <v>13</v>
      </c>
      <c r="E332" s="9" t="s">
        <v>296</v>
      </c>
      <c r="F332" s="74" t="s">
        <v>296</v>
      </c>
      <c r="G332" s="85"/>
      <c r="H332" s="151"/>
      <c r="I332" s="151"/>
    </row>
    <row r="333" spans="1:9" s="163" customFormat="1">
      <c r="A333" s="79">
        <f t="shared" si="13"/>
        <v>307</v>
      </c>
      <c r="B333" s="6" t="s">
        <v>178</v>
      </c>
      <c r="C333" s="13">
        <v>0.23</v>
      </c>
      <c r="D333" s="8" t="s">
        <v>645</v>
      </c>
      <c r="E333" s="9" t="s">
        <v>296</v>
      </c>
      <c r="F333" s="74" t="s">
        <v>296</v>
      </c>
      <c r="G333" s="85"/>
      <c r="H333" s="151"/>
      <c r="I333" s="151"/>
    </row>
    <row r="334" spans="1:9" s="163" customFormat="1">
      <c r="A334" s="79">
        <f t="shared" si="13"/>
        <v>308</v>
      </c>
      <c r="B334" s="7" t="s">
        <v>179</v>
      </c>
      <c r="C334" s="13">
        <v>0.32</v>
      </c>
      <c r="D334" s="8" t="s">
        <v>13</v>
      </c>
      <c r="E334" s="9" t="s">
        <v>296</v>
      </c>
      <c r="F334" s="74" t="s">
        <v>296</v>
      </c>
      <c r="G334" s="85"/>
      <c r="H334" s="151"/>
      <c r="I334" s="151"/>
    </row>
    <row r="335" spans="1:9" s="163" customFormat="1">
      <c r="A335" s="79">
        <f t="shared" si="13"/>
        <v>309</v>
      </c>
      <c r="B335" s="7" t="s">
        <v>319</v>
      </c>
      <c r="C335" s="13">
        <v>0.32</v>
      </c>
      <c r="D335" s="8" t="s">
        <v>59</v>
      </c>
      <c r="E335" s="9" t="s">
        <v>296</v>
      </c>
      <c r="F335" s="74" t="s">
        <v>296</v>
      </c>
      <c r="G335" s="85"/>
      <c r="H335" s="151"/>
      <c r="I335" s="151"/>
    </row>
    <row r="336" spans="1:9" s="163" customFormat="1">
      <c r="A336" s="79">
        <f t="shared" si="13"/>
        <v>310</v>
      </c>
      <c r="B336" s="7" t="s">
        <v>372</v>
      </c>
      <c r="C336" s="13">
        <v>0.30599999999999999</v>
      </c>
      <c r="D336" s="8" t="s">
        <v>13</v>
      </c>
      <c r="E336" s="9" t="s">
        <v>296</v>
      </c>
      <c r="F336" s="74" t="s">
        <v>296</v>
      </c>
      <c r="G336" s="85"/>
      <c r="H336" s="151"/>
      <c r="I336" s="151"/>
    </row>
    <row r="337" spans="1:9" s="163" customFormat="1" ht="26.4">
      <c r="A337" s="79">
        <f t="shared" si="13"/>
        <v>311</v>
      </c>
      <c r="B337" s="7" t="s">
        <v>199</v>
      </c>
      <c r="C337" s="13">
        <v>0.27</v>
      </c>
      <c r="D337" s="8" t="s">
        <v>651</v>
      </c>
      <c r="E337" s="9" t="s">
        <v>296</v>
      </c>
      <c r="F337" s="74" t="s">
        <v>296</v>
      </c>
      <c r="G337" s="85"/>
      <c r="H337" s="151"/>
      <c r="I337" s="151"/>
    </row>
    <row r="338" spans="1:9" s="163" customFormat="1">
      <c r="A338" s="79">
        <f t="shared" si="13"/>
        <v>312</v>
      </c>
      <c r="B338" s="64" t="s">
        <v>213</v>
      </c>
      <c r="C338" s="13">
        <v>1.476</v>
      </c>
      <c r="D338" s="8" t="s">
        <v>59</v>
      </c>
      <c r="E338" s="9" t="s">
        <v>295</v>
      </c>
      <c r="F338" s="74" t="s">
        <v>295</v>
      </c>
      <c r="G338" s="85"/>
      <c r="H338" s="151"/>
      <c r="I338" s="151"/>
    </row>
    <row r="339" spans="1:9" s="163" customFormat="1">
      <c r="A339" s="80">
        <f t="shared" si="13"/>
        <v>313</v>
      </c>
      <c r="B339" s="126" t="s">
        <v>607</v>
      </c>
      <c r="C339" s="13">
        <v>1.89</v>
      </c>
      <c r="D339" s="8" t="s">
        <v>59</v>
      </c>
      <c r="E339" s="9" t="s">
        <v>295</v>
      </c>
      <c r="F339" s="74" t="s">
        <v>295</v>
      </c>
      <c r="G339" s="85"/>
      <c r="H339" s="151"/>
      <c r="I339" s="151"/>
    </row>
    <row r="340" spans="1:9" s="163" customFormat="1">
      <c r="A340" s="80">
        <f t="shared" si="13"/>
        <v>314</v>
      </c>
      <c r="B340" s="7" t="s">
        <v>200</v>
      </c>
      <c r="C340" s="13">
        <v>0.61</v>
      </c>
      <c r="D340" s="8" t="s">
        <v>627</v>
      </c>
      <c r="E340" s="9" t="s">
        <v>296</v>
      </c>
      <c r="F340" s="74" t="s">
        <v>296</v>
      </c>
      <c r="G340" s="85"/>
      <c r="H340" s="151"/>
      <c r="I340" s="151"/>
    </row>
    <row r="341" spans="1:9" s="163" customFormat="1">
      <c r="A341" s="80">
        <f>A340+1</f>
        <v>315</v>
      </c>
      <c r="B341" s="7" t="s">
        <v>277</v>
      </c>
      <c r="C341" s="12">
        <v>0.03</v>
      </c>
      <c r="D341" s="8" t="s">
        <v>650</v>
      </c>
      <c r="E341" s="11" t="s">
        <v>296</v>
      </c>
      <c r="F341" s="76" t="s">
        <v>296</v>
      </c>
      <c r="G341" s="85"/>
      <c r="H341" s="151"/>
      <c r="I341" s="151"/>
    </row>
    <row r="342" spans="1:9" s="163" customFormat="1">
      <c r="A342" s="80">
        <f t="shared" ref="A342:A343" si="14">A341+1</f>
        <v>316</v>
      </c>
      <c r="B342" s="7" t="s">
        <v>276</v>
      </c>
      <c r="C342" s="12">
        <v>0.61</v>
      </c>
      <c r="D342" s="8" t="s">
        <v>650</v>
      </c>
      <c r="E342" s="11" t="s">
        <v>296</v>
      </c>
      <c r="F342" s="76" t="s">
        <v>296</v>
      </c>
      <c r="G342" s="85"/>
      <c r="H342" s="151"/>
      <c r="I342" s="151"/>
    </row>
    <row r="343" spans="1:9" s="163" customFormat="1">
      <c r="A343" s="80">
        <f t="shared" si="14"/>
        <v>317</v>
      </c>
      <c r="B343" s="7" t="s">
        <v>180</v>
      </c>
      <c r="C343" s="13">
        <v>0.22500000000000001</v>
      </c>
      <c r="D343" s="8" t="s">
        <v>13</v>
      </c>
      <c r="E343" s="9" t="s">
        <v>296</v>
      </c>
      <c r="F343" s="74" t="s">
        <v>296</v>
      </c>
      <c r="G343" s="85"/>
      <c r="H343" s="151"/>
      <c r="I343" s="151"/>
    </row>
    <row r="344" spans="1:9" s="163" customFormat="1">
      <c r="A344" s="80">
        <f t="shared" si="13"/>
        <v>318</v>
      </c>
      <c r="B344" s="7" t="s">
        <v>201</v>
      </c>
      <c r="C344" s="13">
        <v>0.34</v>
      </c>
      <c r="D344" s="8" t="s">
        <v>645</v>
      </c>
      <c r="E344" s="9" t="s">
        <v>296</v>
      </c>
      <c r="F344" s="74" t="s">
        <v>296</v>
      </c>
      <c r="G344" s="85"/>
      <c r="H344" s="151"/>
      <c r="I344" s="151"/>
    </row>
    <row r="345" spans="1:9" s="163" customFormat="1" ht="26.4">
      <c r="A345" s="79">
        <f t="shared" si="13"/>
        <v>319</v>
      </c>
      <c r="B345" s="6" t="s">
        <v>202</v>
      </c>
      <c r="C345" s="13">
        <v>0.28000000000000003</v>
      </c>
      <c r="D345" s="8" t="s">
        <v>658</v>
      </c>
      <c r="E345" s="9" t="s">
        <v>296</v>
      </c>
      <c r="F345" s="74" t="s">
        <v>296</v>
      </c>
      <c r="G345" s="85"/>
      <c r="H345" s="151"/>
      <c r="I345" s="151"/>
    </row>
    <row r="346" spans="1:9" s="163" customFormat="1">
      <c r="A346" s="79">
        <f t="shared" si="13"/>
        <v>320</v>
      </c>
      <c r="B346" s="6" t="s">
        <v>203</v>
      </c>
      <c r="C346" s="13">
        <v>0.18</v>
      </c>
      <c r="D346" s="8" t="s">
        <v>59</v>
      </c>
      <c r="E346" s="9" t="s">
        <v>296</v>
      </c>
      <c r="F346" s="74" t="s">
        <v>296</v>
      </c>
      <c r="G346" s="85"/>
      <c r="H346" s="151"/>
      <c r="I346" s="151"/>
    </row>
    <row r="347" spans="1:9" s="163" customFormat="1">
      <c r="A347" s="79">
        <f t="shared" si="13"/>
        <v>321</v>
      </c>
      <c r="B347" s="7" t="s">
        <v>204</v>
      </c>
      <c r="C347" s="13">
        <v>0.12</v>
      </c>
      <c r="D347" s="8" t="s">
        <v>650</v>
      </c>
      <c r="E347" s="9" t="s">
        <v>296</v>
      </c>
      <c r="F347" s="74" t="s">
        <v>296</v>
      </c>
      <c r="G347" s="85"/>
      <c r="H347" s="151"/>
      <c r="I347" s="151"/>
    </row>
    <row r="348" spans="1:9" s="163" customFormat="1" ht="16.2" customHeight="1">
      <c r="A348" s="79">
        <f t="shared" si="13"/>
        <v>322</v>
      </c>
      <c r="B348" s="7" t="s">
        <v>205</v>
      </c>
      <c r="C348" s="13">
        <v>0.104</v>
      </c>
      <c r="D348" s="8" t="s">
        <v>650</v>
      </c>
      <c r="E348" s="9" t="s">
        <v>296</v>
      </c>
      <c r="F348" s="74" t="s">
        <v>296</v>
      </c>
      <c r="G348" s="85"/>
      <c r="H348" s="151"/>
      <c r="I348" s="151"/>
    </row>
    <row r="349" spans="1:9" s="163" customFormat="1" ht="26.4">
      <c r="A349" s="79">
        <f t="shared" si="13"/>
        <v>323</v>
      </c>
      <c r="B349" s="7" t="s">
        <v>371</v>
      </c>
      <c r="C349" s="13">
        <v>0.24</v>
      </c>
      <c r="D349" s="8" t="s">
        <v>694</v>
      </c>
      <c r="E349" s="9" t="s">
        <v>296</v>
      </c>
      <c r="F349" s="74" t="s">
        <v>296</v>
      </c>
      <c r="G349" s="85"/>
      <c r="H349" s="151"/>
      <c r="I349" s="151"/>
    </row>
    <row r="350" spans="1:9" s="163" customFormat="1">
      <c r="A350" s="79">
        <f t="shared" si="13"/>
        <v>324</v>
      </c>
      <c r="B350" s="6" t="s">
        <v>206</v>
      </c>
      <c r="C350" s="13">
        <v>0.31</v>
      </c>
      <c r="D350" s="8" t="s">
        <v>59</v>
      </c>
      <c r="E350" s="9" t="s">
        <v>296</v>
      </c>
      <c r="F350" s="74" t="s">
        <v>296</v>
      </c>
      <c r="G350" s="85"/>
      <c r="H350" s="151"/>
      <c r="I350" s="151"/>
    </row>
    <row r="351" spans="1:9" s="163" customFormat="1" ht="13.95" customHeight="1">
      <c r="A351" s="79">
        <f t="shared" si="13"/>
        <v>325</v>
      </c>
      <c r="B351" s="7" t="s">
        <v>181</v>
      </c>
      <c r="C351" s="13">
        <v>0.24</v>
      </c>
      <c r="D351" s="8" t="s">
        <v>13</v>
      </c>
      <c r="E351" s="9" t="s">
        <v>296</v>
      </c>
      <c r="F351" s="74" t="s">
        <v>296</v>
      </c>
      <c r="G351" s="85"/>
      <c r="H351" s="151"/>
      <c r="I351" s="151"/>
    </row>
    <row r="352" spans="1:9" s="163" customFormat="1">
      <c r="A352" s="79">
        <f t="shared" si="13"/>
        <v>326</v>
      </c>
      <c r="B352" s="7" t="s">
        <v>182</v>
      </c>
      <c r="C352" s="13">
        <v>0.18</v>
      </c>
      <c r="D352" s="8" t="s">
        <v>13</v>
      </c>
      <c r="E352" s="9" t="s">
        <v>296</v>
      </c>
      <c r="F352" s="74" t="s">
        <v>296</v>
      </c>
      <c r="G352" s="85"/>
      <c r="H352" s="151"/>
      <c r="I352" s="151"/>
    </row>
    <row r="353" spans="1:9" s="163" customFormat="1">
      <c r="A353" s="79">
        <f t="shared" si="13"/>
        <v>327</v>
      </c>
      <c r="B353" s="7" t="s">
        <v>207</v>
      </c>
      <c r="C353" s="13">
        <v>0.25</v>
      </c>
      <c r="D353" s="8" t="s">
        <v>627</v>
      </c>
      <c r="E353" s="9" t="s">
        <v>296</v>
      </c>
      <c r="F353" s="74" t="s">
        <v>296</v>
      </c>
      <c r="G353" s="85"/>
      <c r="H353" s="151"/>
      <c r="I353" s="151"/>
    </row>
    <row r="354" spans="1:9" s="163" customFormat="1">
      <c r="A354" s="79">
        <f t="shared" si="13"/>
        <v>328</v>
      </c>
      <c r="B354" s="7" t="s">
        <v>170</v>
      </c>
      <c r="C354" s="13">
        <v>0.42499999999999999</v>
      </c>
      <c r="D354" s="8" t="s">
        <v>13</v>
      </c>
      <c r="E354" s="9" t="s">
        <v>296</v>
      </c>
      <c r="F354" s="74" t="s">
        <v>296</v>
      </c>
      <c r="G354" s="85"/>
      <c r="H354" s="151"/>
      <c r="I354" s="151"/>
    </row>
    <row r="355" spans="1:9" s="163" customFormat="1" ht="26.4">
      <c r="A355" s="79">
        <f t="shared" si="13"/>
        <v>329</v>
      </c>
      <c r="B355" s="7" t="s">
        <v>183</v>
      </c>
      <c r="C355" s="13">
        <v>1.276</v>
      </c>
      <c r="D355" s="8" t="s">
        <v>648</v>
      </c>
      <c r="E355" s="9" t="s">
        <v>296</v>
      </c>
      <c r="F355" s="74" t="s">
        <v>296</v>
      </c>
      <c r="G355" s="85"/>
      <c r="H355" s="151"/>
      <c r="I355" s="151"/>
    </row>
    <row r="356" spans="1:9" s="163" customFormat="1">
      <c r="A356" s="79">
        <f t="shared" si="13"/>
        <v>330</v>
      </c>
      <c r="B356" s="7" t="s">
        <v>208</v>
      </c>
      <c r="C356" s="13">
        <v>0.28999999999999998</v>
      </c>
      <c r="D356" s="8" t="s">
        <v>645</v>
      </c>
      <c r="E356" s="9" t="s">
        <v>296</v>
      </c>
      <c r="F356" s="74" t="s">
        <v>296</v>
      </c>
      <c r="G356" s="85"/>
      <c r="H356" s="151"/>
      <c r="I356" s="151"/>
    </row>
    <row r="357" spans="1:9" s="163" customFormat="1" ht="26.4">
      <c r="A357" s="79">
        <f t="shared" si="13"/>
        <v>331</v>
      </c>
      <c r="B357" s="7" t="s">
        <v>209</v>
      </c>
      <c r="C357" s="13">
        <v>0.2</v>
      </c>
      <c r="D357" s="8" t="s">
        <v>648</v>
      </c>
      <c r="E357" s="9" t="s">
        <v>296</v>
      </c>
      <c r="F357" s="74" t="s">
        <v>296</v>
      </c>
      <c r="G357" s="85"/>
      <c r="H357" s="151"/>
      <c r="I357" s="151"/>
    </row>
    <row r="358" spans="1:9" s="163" customFormat="1">
      <c r="A358" s="79">
        <f t="shared" si="13"/>
        <v>332</v>
      </c>
      <c r="B358" s="6" t="s">
        <v>184</v>
      </c>
      <c r="C358" s="13">
        <v>0.21</v>
      </c>
      <c r="D358" s="8" t="s">
        <v>645</v>
      </c>
      <c r="E358" s="9" t="s">
        <v>296</v>
      </c>
      <c r="F358" s="74" t="s">
        <v>296</v>
      </c>
      <c r="G358" s="85"/>
      <c r="H358" s="151"/>
      <c r="I358" s="151"/>
    </row>
    <row r="359" spans="1:9" s="163" customFormat="1">
      <c r="A359" s="79">
        <f t="shared" si="13"/>
        <v>333</v>
      </c>
      <c r="B359" s="7" t="s">
        <v>210</v>
      </c>
      <c r="C359" s="13">
        <v>0.31</v>
      </c>
      <c r="D359" s="8" t="s">
        <v>59</v>
      </c>
      <c r="E359" s="9" t="s">
        <v>296</v>
      </c>
      <c r="F359" s="74" t="s">
        <v>296</v>
      </c>
      <c r="G359" s="85"/>
      <c r="H359" s="151"/>
      <c r="I359" s="151"/>
    </row>
    <row r="360" spans="1:9" s="163" customFormat="1">
      <c r="A360" s="79">
        <f t="shared" si="13"/>
        <v>334</v>
      </c>
      <c r="B360" s="7" t="s">
        <v>185</v>
      </c>
      <c r="C360" s="13">
        <v>0.26</v>
      </c>
      <c r="D360" s="8" t="s">
        <v>13</v>
      </c>
      <c r="E360" s="9" t="s">
        <v>296</v>
      </c>
      <c r="F360" s="74" t="s">
        <v>296</v>
      </c>
      <c r="G360" s="85"/>
      <c r="H360" s="151"/>
      <c r="I360" s="151"/>
    </row>
    <row r="361" spans="1:9" s="163" customFormat="1">
      <c r="A361" s="80">
        <f t="shared" si="13"/>
        <v>335</v>
      </c>
      <c r="B361" s="7" t="s">
        <v>186</v>
      </c>
      <c r="C361" s="13">
        <v>0.26700000000000002</v>
      </c>
      <c r="D361" s="8" t="s">
        <v>627</v>
      </c>
      <c r="E361" s="9" t="s">
        <v>296</v>
      </c>
      <c r="F361" s="74" t="s">
        <v>296</v>
      </c>
      <c r="G361" s="85"/>
      <c r="H361" s="151"/>
      <c r="I361" s="151"/>
    </row>
    <row r="362" spans="1:9" s="163" customFormat="1">
      <c r="A362" s="80">
        <f t="shared" si="13"/>
        <v>336</v>
      </c>
      <c r="B362" s="7" t="s">
        <v>280</v>
      </c>
      <c r="C362" s="12">
        <v>2.54</v>
      </c>
      <c r="D362" s="8" t="s">
        <v>645</v>
      </c>
      <c r="E362" s="11" t="s">
        <v>296</v>
      </c>
      <c r="F362" s="76" t="s">
        <v>296</v>
      </c>
      <c r="G362" s="85"/>
      <c r="H362" s="151"/>
      <c r="I362" s="151"/>
    </row>
    <row r="363" spans="1:9" s="163" customFormat="1">
      <c r="A363" s="80">
        <f t="shared" si="13"/>
        <v>337</v>
      </c>
      <c r="B363" s="7" t="s">
        <v>187</v>
      </c>
      <c r="C363" s="13">
        <v>0.95499999999999996</v>
      </c>
      <c r="D363" s="8" t="s">
        <v>59</v>
      </c>
      <c r="E363" s="9" t="s">
        <v>295</v>
      </c>
      <c r="F363" s="74" t="s">
        <v>295</v>
      </c>
      <c r="G363" s="85"/>
      <c r="H363" s="151"/>
      <c r="I363" s="151"/>
    </row>
    <row r="364" spans="1:9" s="163" customFormat="1">
      <c r="A364" s="80">
        <f t="shared" si="13"/>
        <v>338</v>
      </c>
      <c r="B364" s="7" t="s">
        <v>275</v>
      </c>
      <c r="C364" s="12">
        <v>0.42</v>
      </c>
      <c r="D364" s="8" t="s">
        <v>13</v>
      </c>
      <c r="E364" s="11" t="s">
        <v>296</v>
      </c>
      <c r="F364" s="76" t="s">
        <v>296</v>
      </c>
      <c r="G364" s="85"/>
      <c r="H364" s="151"/>
      <c r="I364" s="151"/>
    </row>
    <row r="365" spans="1:9" s="163" customFormat="1">
      <c r="A365" s="80">
        <f t="shared" si="13"/>
        <v>339</v>
      </c>
      <c r="B365" s="7" t="s">
        <v>211</v>
      </c>
      <c r="C365" s="13">
        <v>0.13</v>
      </c>
      <c r="D365" s="8" t="s">
        <v>59</v>
      </c>
      <c r="E365" s="9" t="s">
        <v>296</v>
      </c>
      <c r="F365" s="74" t="s">
        <v>296</v>
      </c>
      <c r="G365" s="85"/>
      <c r="H365" s="151"/>
      <c r="I365" s="151"/>
    </row>
    <row r="366" spans="1:9" s="163" customFormat="1" ht="26.4">
      <c r="A366" s="79">
        <f t="shared" si="13"/>
        <v>340</v>
      </c>
      <c r="B366" s="7" t="s">
        <v>188</v>
      </c>
      <c r="C366" s="13">
        <v>0.23</v>
      </c>
      <c r="D366" s="8" t="s">
        <v>648</v>
      </c>
      <c r="E366" s="9" t="s">
        <v>296</v>
      </c>
      <c r="F366" s="74" t="s">
        <v>296</v>
      </c>
      <c r="G366" s="85"/>
      <c r="H366" s="151"/>
      <c r="I366" s="151"/>
    </row>
    <row r="367" spans="1:9" s="163" customFormat="1" ht="26.4">
      <c r="A367" s="80">
        <f t="shared" si="13"/>
        <v>341</v>
      </c>
      <c r="B367" s="7" t="s">
        <v>189</v>
      </c>
      <c r="C367" s="13">
        <v>0.35099999999999998</v>
      </c>
      <c r="D367" s="8" t="s">
        <v>648</v>
      </c>
      <c r="E367" s="9" t="s">
        <v>296</v>
      </c>
      <c r="F367" s="74" t="s">
        <v>296</v>
      </c>
      <c r="G367" s="85"/>
      <c r="H367" s="151"/>
      <c r="I367" s="151"/>
    </row>
    <row r="368" spans="1:9" s="163" customFormat="1" ht="15" customHeight="1">
      <c r="A368" s="80">
        <f t="shared" si="13"/>
        <v>342</v>
      </c>
      <c r="B368" s="7" t="s">
        <v>212</v>
      </c>
      <c r="C368" s="13">
        <v>0.08</v>
      </c>
      <c r="D368" s="8" t="s">
        <v>13</v>
      </c>
      <c r="E368" s="9" t="s">
        <v>296</v>
      </c>
      <c r="F368" s="74" t="s">
        <v>296</v>
      </c>
      <c r="G368" s="85"/>
      <c r="H368" s="151"/>
      <c r="I368" s="151"/>
    </row>
    <row r="369" spans="1:9" s="163" customFormat="1" ht="13.95" customHeight="1">
      <c r="A369" s="80">
        <f t="shared" si="13"/>
        <v>343</v>
      </c>
      <c r="B369" s="7" t="s">
        <v>370</v>
      </c>
      <c r="C369" s="13">
        <v>0.34499999999999997</v>
      </c>
      <c r="D369" s="8" t="s">
        <v>13</v>
      </c>
      <c r="E369" s="9" t="s">
        <v>296</v>
      </c>
      <c r="F369" s="74" t="s">
        <v>296</v>
      </c>
      <c r="G369" s="85"/>
      <c r="H369" s="151"/>
      <c r="I369" s="151"/>
    </row>
    <row r="370" spans="1:9" s="163" customFormat="1">
      <c r="A370" s="80">
        <f t="shared" si="13"/>
        <v>344</v>
      </c>
      <c r="B370" s="7" t="s">
        <v>190</v>
      </c>
      <c r="C370" s="13">
        <v>0.14000000000000001</v>
      </c>
      <c r="D370" s="8" t="s">
        <v>13</v>
      </c>
      <c r="E370" s="9" t="s">
        <v>296</v>
      </c>
      <c r="F370" s="74" t="s">
        <v>296</v>
      </c>
      <c r="G370" s="85"/>
      <c r="H370" s="151"/>
      <c r="I370" s="151"/>
    </row>
    <row r="371" spans="1:9" s="163" customFormat="1">
      <c r="A371" s="80">
        <f t="shared" si="13"/>
        <v>345</v>
      </c>
      <c r="B371" s="6" t="s">
        <v>191</v>
      </c>
      <c r="C371" s="13">
        <v>0.26200000000000001</v>
      </c>
      <c r="D371" s="8" t="s">
        <v>13</v>
      </c>
      <c r="E371" s="9" t="s">
        <v>296</v>
      </c>
      <c r="F371" s="74" t="s">
        <v>296</v>
      </c>
      <c r="G371" s="85"/>
      <c r="H371" s="151"/>
      <c r="I371" s="151"/>
    </row>
    <row r="372" spans="1:9" s="163" customFormat="1">
      <c r="A372" s="80">
        <f t="shared" si="13"/>
        <v>346</v>
      </c>
      <c r="B372" s="7" t="s">
        <v>192</v>
      </c>
      <c r="C372" s="13">
        <v>0.3</v>
      </c>
      <c r="D372" s="8" t="s">
        <v>13</v>
      </c>
      <c r="E372" s="9" t="s">
        <v>296</v>
      </c>
      <c r="F372" s="74" t="s">
        <v>296</v>
      </c>
      <c r="G372" s="85"/>
      <c r="H372" s="151"/>
      <c r="I372" s="151"/>
    </row>
    <row r="373" spans="1:9" s="163" customFormat="1" ht="14.4" customHeight="1">
      <c r="A373" s="78"/>
      <c r="B373" s="223" t="s">
        <v>640</v>
      </c>
      <c r="C373" s="224"/>
      <c r="D373" s="224"/>
      <c r="E373" s="224"/>
      <c r="F373" s="225"/>
      <c r="G373" s="85"/>
      <c r="H373" s="151"/>
      <c r="I373" s="151"/>
    </row>
    <row r="374" spans="1:9" s="85" customFormat="1">
      <c r="A374" s="77">
        <f>A372+1</f>
        <v>347</v>
      </c>
      <c r="B374" s="7" t="s">
        <v>281</v>
      </c>
      <c r="C374" s="12">
        <v>0.68</v>
      </c>
      <c r="D374" s="8" t="s">
        <v>13</v>
      </c>
      <c r="E374" s="11" t="s">
        <v>296</v>
      </c>
      <c r="F374" s="76" t="s">
        <v>296</v>
      </c>
      <c r="H374" s="151"/>
      <c r="I374" s="151"/>
    </row>
    <row r="375" spans="1:9" s="85" customFormat="1">
      <c r="A375" s="77">
        <f>A374+1</f>
        <v>348</v>
      </c>
      <c r="B375" s="7" t="s">
        <v>619</v>
      </c>
      <c r="C375" s="12">
        <v>0.53</v>
      </c>
      <c r="D375" s="8" t="s">
        <v>13</v>
      </c>
      <c r="E375" s="11" t="s">
        <v>296</v>
      </c>
      <c r="F375" s="76" t="s">
        <v>296</v>
      </c>
      <c r="H375" s="151"/>
      <c r="I375" s="151"/>
    </row>
    <row r="376" spans="1:9" s="85" customFormat="1" ht="26.4">
      <c r="A376" s="77">
        <f>A375+1</f>
        <v>349</v>
      </c>
      <c r="B376" s="54" t="s">
        <v>282</v>
      </c>
      <c r="C376" s="166">
        <v>1.7</v>
      </c>
      <c r="D376" s="107" t="s">
        <v>652</v>
      </c>
      <c r="E376" s="112" t="s">
        <v>296</v>
      </c>
      <c r="F376" s="76" t="s">
        <v>296</v>
      </c>
      <c r="H376" s="151"/>
      <c r="I376" s="151"/>
    </row>
    <row r="377" spans="1:9" s="163" customFormat="1" ht="13.8">
      <c r="A377" s="71"/>
      <c r="B377" s="229" t="s">
        <v>641</v>
      </c>
      <c r="C377" s="230"/>
      <c r="D377" s="230"/>
      <c r="E377" s="230"/>
      <c r="F377" s="231"/>
      <c r="G377" s="85"/>
      <c r="H377" s="151"/>
      <c r="I377" s="151"/>
    </row>
    <row r="378" spans="1:9" s="163" customFormat="1">
      <c r="A378" s="77">
        <f>A376+1</f>
        <v>350</v>
      </c>
      <c r="B378" s="7" t="s">
        <v>214</v>
      </c>
      <c r="C378" s="109">
        <v>0.23499999999999999</v>
      </c>
      <c r="D378" s="110" t="s">
        <v>627</v>
      </c>
      <c r="E378" s="111" t="s">
        <v>296</v>
      </c>
      <c r="F378" s="74" t="s">
        <v>296</v>
      </c>
      <c r="G378" s="85"/>
      <c r="H378" s="151"/>
      <c r="I378" s="151"/>
    </row>
    <row r="379" spans="1:9" s="163" customFormat="1">
      <c r="A379" s="77">
        <f>A378+1</f>
        <v>351</v>
      </c>
      <c r="B379" s="7" t="s">
        <v>215</v>
      </c>
      <c r="C379" s="13">
        <v>0.14000000000000001</v>
      </c>
      <c r="D379" s="8" t="s">
        <v>59</v>
      </c>
      <c r="E379" s="9" t="s">
        <v>296</v>
      </c>
      <c r="F379" s="74" t="s">
        <v>296</v>
      </c>
      <c r="G379" s="85"/>
      <c r="H379" s="151"/>
      <c r="I379" s="151"/>
    </row>
    <row r="380" spans="1:9" s="163" customFormat="1">
      <c r="A380" s="77">
        <f t="shared" ref="A380:A428" si="15">A379+1</f>
        <v>352</v>
      </c>
      <c r="B380" s="7" t="s">
        <v>216</v>
      </c>
      <c r="C380" s="13">
        <v>0.53</v>
      </c>
      <c r="D380" s="8" t="s">
        <v>59</v>
      </c>
      <c r="E380" s="9" t="s">
        <v>296</v>
      </c>
      <c r="F380" s="74" t="s">
        <v>296</v>
      </c>
      <c r="G380" s="85"/>
      <c r="H380" s="151"/>
      <c r="I380" s="151"/>
    </row>
    <row r="381" spans="1:9" s="163" customFormat="1" ht="26.4">
      <c r="A381" s="77">
        <f t="shared" si="15"/>
        <v>353</v>
      </c>
      <c r="B381" s="7" t="s">
        <v>306</v>
      </c>
      <c r="C381" s="13">
        <f>2.232-C382</f>
        <v>2.0820000000000003</v>
      </c>
      <c r="D381" s="8" t="s">
        <v>59</v>
      </c>
      <c r="E381" s="9" t="s">
        <v>295</v>
      </c>
      <c r="F381" s="74" t="s">
        <v>295</v>
      </c>
      <c r="G381" s="85"/>
      <c r="H381" s="151"/>
      <c r="I381" s="151"/>
    </row>
    <row r="382" spans="1:9" s="163" customFormat="1">
      <c r="A382" s="77">
        <f t="shared" si="15"/>
        <v>354</v>
      </c>
      <c r="B382" s="6" t="s">
        <v>310</v>
      </c>
      <c r="C382" s="13">
        <v>0.15</v>
      </c>
      <c r="D382" s="8" t="s">
        <v>59</v>
      </c>
      <c r="E382" s="9" t="s">
        <v>296</v>
      </c>
      <c r="F382" s="74" t="s">
        <v>296</v>
      </c>
      <c r="G382" s="85"/>
      <c r="H382" s="151"/>
      <c r="I382" s="151"/>
    </row>
    <row r="383" spans="1:9" s="163" customFormat="1">
      <c r="A383" s="77">
        <f t="shared" si="15"/>
        <v>355</v>
      </c>
      <c r="B383" s="6" t="s">
        <v>217</v>
      </c>
      <c r="C383" s="13">
        <v>1.07</v>
      </c>
      <c r="D383" s="8" t="s">
        <v>627</v>
      </c>
      <c r="E383" s="9" t="s">
        <v>296</v>
      </c>
      <c r="F383" s="74" t="s">
        <v>296</v>
      </c>
      <c r="G383" s="85"/>
      <c r="H383" s="151"/>
      <c r="I383" s="151"/>
    </row>
    <row r="384" spans="1:9" s="163" customFormat="1">
      <c r="A384" s="77">
        <f t="shared" si="15"/>
        <v>356</v>
      </c>
      <c r="B384" s="7" t="s">
        <v>218</v>
      </c>
      <c r="C384" s="13">
        <v>0.2</v>
      </c>
      <c r="D384" s="8" t="s">
        <v>59</v>
      </c>
      <c r="E384" s="9" t="s">
        <v>296</v>
      </c>
      <c r="F384" s="74" t="s">
        <v>296</v>
      </c>
      <c r="G384" s="85"/>
      <c r="H384" s="151"/>
      <c r="I384" s="151"/>
    </row>
    <row r="385" spans="1:9" s="163" customFormat="1">
      <c r="A385" s="77">
        <f t="shared" si="15"/>
        <v>357</v>
      </c>
      <c r="B385" s="7" t="s">
        <v>608</v>
      </c>
      <c r="C385" s="13">
        <v>0.66700000000000004</v>
      </c>
      <c r="D385" s="8" t="s">
        <v>627</v>
      </c>
      <c r="E385" s="9" t="s">
        <v>296</v>
      </c>
      <c r="F385" s="74" t="s">
        <v>296</v>
      </c>
      <c r="G385" s="85"/>
      <c r="H385" s="151"/>
      <c r="I385" s="151"/>
    </row>
    <row r="386" spans="1:9" s="163" customFormat="1">
      <c r="A386" s="77">
        <f t="shared" si="15"/>
        <v>358</v>
      </c>
      <c r="B386" s="7" t="s">
        <v>219</v>
      </c>
      <c r="C386" s="13">
        <v>0.1</v>
      </c>
      <c r="D386" s="8" t="s">
        <v>59</v>
      </c>
      <c r="E386" s="9" t="s">
        <v>296</v>
      </c>
      <c r="F386" s="74" t="s">
        <v>296</v>
      </c>
      <c r="G386" s="85"/>
      <c r="H386" s="151"/>
      <c r="I386" s="151"/>
    </row>
    <row r="387" spans="1:9" s="163" customFormat="1">
      <c r="A387" s="77">
        <f t="shared" si="15"/>
        <v>359</v>
      </c>
      <c r="B387" s="6" t="s">
        <v>369</v>
      </c>
      <c r="C387" s="13">
        <v>0.27</v>
      </c>
      <c r="D387" s="8" t="s">
        <v>13</v>
      </c>
      <c r="E387" s="9" t="s">
        <v>296</v>
      </c>
      <c r="F387" s="74" t="s">
        <v>296</v>
      </c>
      <c r="G387" s="85"/>
      <c r="H387" s="151"/>
      <c r="I387" s="151"/>
    </row>
    <row r="388" spans="1:9" s="163" customFormat="1" ht="26.4">
      <c r="A388" s="77">
        <f t="shared" si="15"/>
        <v>360</v>
      </c>
      <c r="B388" s="6" t="s">
        <v>307</v>
      </c>
      <c r="C388" s="13">
        <f>1.395-C389</f>
        <v>1.1950000000000001</v>
      </c>
      <c r="D388" s="8" t="s">
        <v>59</v>
      </c>
      <c r="E388" s="9" t="s">
        <v>295</v>
      </c>
      <c r="F388" s="74" t="s">
        <v>295</v>
      </c>
      <c r="G388" s="85"/>
      <c r="H388" s="151"/>
      <c r="I388" s="151"/>
    </row>
    <row r="389" spans="1:9" s="163" customFormat="1">
      <c r="A389" s="77">
        <f t="shared" si="15"/>
        <v>361</v>
      </c>
      <c r="B389" s="6" t="s">
        <v>311</v>
      </c>
      <c r="C389" s="13">
        <v>0.2</v>
      </c>
      <c r="D389" s="8" t="s">
        <v>627</v>
      </c>
      <c r="E389" s="9" t="s">
        <v>296</v>
      </c>
      <c r="F389" s="74" t="s">
        <v>296</v>
      </c>
      <c r="G389" s="85"/>
      <c r="H389" s="151"/>
      <c r="I389" s="151"/>
    </row>
    <row r="390" spans="1:9" s="163" customFormat="1">
      <c r="A390" s="77">
        <f t="shared" si="15"/>
        <v>362</v>
      </c>
      <c r="B390" s="7" t="s">
        <v>220</v>
      </c>
      <c r="C390" s="13">
        <v>0.105</v>
      </c>
      <c r="D390" s="8" t="s">
        <v>59</v>
      </c>
      <c r="E390" s="9" t="s">
        <v>296</v>
      </c>
      <c r="F390" s="74" t="s">
        <v>296</v>
      </c>
      <c r="G390" s="85"/>
      <c r="H390" s="151"/>
      <c r="I390" s="151"/>
    </row>
    <row r="391" spans="1:9" s="163" customFormat="1">
      <c r="A391" s="77">
        <f t="shared" si="15"/>
        <v>363</v>
      </c>
      <c r="B391" s="6" t="s">
        <v>409</v>
      </c>
      <c r="C391" s="13">
        <v>0.187</v>
      </c>
      <c r="D391" s="155" t="s">
        <v>59</v>
      </c>
      <c r="E391" s="9" t="s">
        <v>296</v>
      </c>
      <c r="F391" s="74" t="s">
        <v>296</v>
      </c>
      <c r="G391" s="85"/>
      <c r="H391" s="151"/>
      <c r="I391" s="151"/>
    </row>
    <row r="392" spans="1:9" s="163" customFormat="1">
      <c r="A392" s="77">
        <f t="shared" si="15"/>
        <v>364</v>
      </c>
      <c r="B392" s="7" t="s">
        <v>368</v>
      </c>
      <c r="C392" s="13">
        <v>0.26500000000000001</v>
      </c>
      <c r="D392" s="8" t="s">
        <v>647</v>
      </c>
      <c r="E392" s="9" t="s">
        <v>296</v>
      </c>
      <c r="F392" s="74" t="s">
        <v>296</v>
      </c>
      <c r="G392" s="85"/>
      <c r="H392" s="151"/>
      <c r="I392" s="151"/>
    </row>
    <row r="393" spans="1:9" s="163" customFormat="1">
      <c r="A393" s="77">
        <f t="shared" si="15"/>
        <v>365</v>
      </c>
      <c r="B393" s="7" t="s">
        <v>221</v>
      </c>
      <c r="C393" s="13">
        <v>0.11</v>
      </c>
      <c r="D393" s="8" t="s">
        <v>13</v>
      </c>
      <c r="E393" s="9" t="s">
        <v>296</v>
      </c>
      <c r="F393" s="74" t="s">
        <v>296</v>
      </c>
      <c r="G393" s="85"/>
      <c r="H393" s="151"/>
      <c r="I393" s="151"/>
    </row>
    <row r="394" spans="1:9" s="163" customFormat="1" ht="26.4">
      <c r="A394" s="77">
        <f t="shared" si="15"/>
        <v>366</v>
      </c>
      <c r="B394" s="7" t="s">
        <v>222</v>
      </c>
      <c r="C394" s="13">
        <v>0.14000000000000001</v>
      </c>
      <c r="D394" s="8" t="s">
        <v>652</v>
      </c>
      <c r="E394" s="9" t="s">
        <v>296</v>
      </c>
      <c r="F394" s="74" t="s">
        <v>296</v>
      </c>
      <c r="G394" s="85"/>
      <c r="H394" s="151"/>
      <c r="I394" s="151"/>
    </row>
    <row r="395" spans="1:9" s="163" customFormat="1">
      <c r="A395" s="77">
        <f t="shared" si="15"/>
        <v>367</v>
      </c>
      <c r="B395" s="6" t="s">
        <v>223</v>
      </c>
      <c r="C395" s="13">
        <v>0.28699999999999998</v>
      </c>
      <c r="D395" s="8" t="s">
        <v>627</v>
      </c>
      <c r="E395" s="9" t="s">
        <v>296</v>
      </c>
      <c r="F395" s="74" t="s">
        <v>296</v>
      </c>
      <c r="G395" s="85"/>
      <c r="H395" s="151"/>
      <c r="I395" s="151"/>
    </row>
    <row r="396" spans="1:9" s="163" customFormat="1">
      <c r="A396" s="77">
        <f t="shared" si="15"/>
        <v>368</v>
      </c>
      <c r="B396" s="6" t="s">
        <v>292</v>
      </c>
      <c r="C396" s="13">
        <v>0.32</v>
      </c>
      <c r="D396" s="8" t="s">
        <v>13</v>
      </c>
      <c r="E396" s="9" t="s">
        <v>296</v>
      </c>
      <c r="F396" s="74" t="s">
        <v>296</v>
      </c>
      <c r="G396" s="85"/>
      <c r="H396" s="151"/>
      <c r="I396" s="151"/>
    </row>
    <row r="397" spans="1:9" s="163" customFormat="1">
      <c r="A397" s="77">
        <f t="shared" si="15"/>
        <v>369</v>
      </c>
      <c r="B397" s="6" t="s">
        <v>224</v>
      </c>
      <c r="C397" s="13">
        <v>0.43</v>
      </c>
      <c r="D397" s="8" t="s">
        <v>13</v>
      </c>
      <c r="E397" s="9" t="s">
        <v>296</v>
      </c>
      <c r="F397" s="74" t="s">
        <v>296</v>
      </c>
      <c r="G397" s="85"/>
      <c r="H397" s="151"/>
      <c r="I397" s="151"/>
    </row>
    <row r="398" spans="1:9" s="163" customFormat="1">
      <c r="A398" s="77">
        <f t="shared" si="15"/>
        <v>370</v>
      </c>
      <c r="B398" s="7" t="s">
        <v>225</v>
      </c>
      <c r="C398" s="13">
        <v>0.11</v>
      </c>
      <c r="D398" s="8" t="s">
        <v>59</v>
      </c>
      <c r="E398" s="9" t="s">
        <v>296</v>
      </c>
      <c r="F398" s="74" t="s">
        <v>296</v>
      </c>
      <c r="G398" s="85"/>
      <c r="H398" s="151"/>
      <c r="I398" s="151"/>
    </row>
    <row r="399" spans="1:9" s="163" customFormat="1">
      <c r="A399" s="77">
        <f t="shared" si="15"/>
        <v>371</v>
      </c>
      <c r="B399" s="7" t="s">
        <v>226</v>
      </c>
      <c r="C399" s="13">
        <v>0.19</v>
      </c>
      <c r="D399" s="8" t="s">
        <v>690</v>
      </c>
      <c r="E399" s="9" t="s">
        <v>296</v>
      </c>
      <c r="F399" s="74" t="s">
        <v>296</v>
      </c>
      <c r="G399" s="85"/>
      <c r="H399" s="151"/>
      <c r="I399" s="151"/>
    </row>
    <row r="400" spans="1:9" s="163" customFormat="1" ht="26.4">
      <c r="A400" s="77">
        <f t="shared" si="15"/>
        <v>372</v>
      </c>
      <c r="B400" s="7" t="s">
        <v>227</v>
      </c>
      <c r="C400" s="13">
        <v>0.61199999999999999</v>
      </c>
      <c r="D400" s="8" t="s">
        <v>672</v>
      </c>
      <c r="E400" s="9" t="s">
        <v>296</v>
      </c>
      <c r="F400" s="74" t="s">
        <v>296</v>
      </c>
      <c r="G400" s="85"/>
      <c r="H400" s="151"/>
      <c r="I400" s="151"/>
    </row>
    <row r="401" spans="1:9" s="163" customFormat="1">
      <c r="A401" s="77">
        <f t="shared" si="15"/>
        <v>373</v>
      </c>
      <c r="B401" s="7" t="s">
        <v>367</v>
      </c>
      <c r="C401" s="13">
        <v>0.19</v>
      </c>
      <c r="D401" s="8" t="s">
        <v>59</v>
      </c>
      <c r="E401" s="9" t="s">
        <v>296</v>
      </c>
      <c r="F401" s="74" t="s">
        <v>296</v>
      </c>
      <c r="G401" s="85"/>
      <c r="H401" s="151"/>
      <c r="I401" s="151"/>
    </row>
    <row r="402" spans="1:9" s="163" customFormat="1">
      <c r="A402" s="77">
        <f t="shared" si="15"/>
        <v>374</v>
      </c>
      <c r="B402" s="7" t="s">
        <v>366</v>
      </c>
      <c r="C402" s="13">
        <v>0.4</v>
      </c>
      <c r="D402" s="8" t="s">
        <v>59</v>
      </c>
      <c r="E402" s="9" t="s">
        <v>296</v>
      </c>
      <c r="F402" s="74" t="s">
        <v>296</v>
      </c>
      <c r="G402" s="85"/>
      <c r="H402" s="151"/>
      <c r="I402" s="151"/>
    </row>
    <row r="403" spans="1:9" s="163" customFormat="1">
      <c r="A403" s="72">
        <f t="shared" si="15"/>
        <v>375</v>
      </c>
      <c r="B403" s="6" t="s">
        <v>228</v>
      </c>
      <c r="C403" s="13">
        <v>0.34699999999999998</v>
      </c>
      <c r="D403" s="8" t="s">
        <v>59</v>
      </c>
      <c r="E403" s="9" t="s">
        <v>296</v>
      </c>
      <c r="F403" s="74" t="s">
        <v>296</v>
      </c>
      <c r="G403" s="85"/>
      <c r="H403" s="151"/>
      <c r="I403" s="151"/>
    </row>
    <row r="404" spans="1:9" s="163" customFormat="1">
      <c r="A404" s="77">
        <f t="shared" si="15"/>
        <v>376</v>
      </c>
      <c r="B404" s="6" t="s">
        <v>229</v>
      </c>
      <c r="C404" s="13">
        <v>0.255</v>
      </c>
      <c r="D404" s="8" t="s">
        <v>59</v>
      </c>
      <c r="E404" s="9" t="s">
        <v>296</v>
      </c>
      <c r="F404" s="74" t="s">
        <v>296</v>
      </c>
      <c r="G404" s="85"/>
      <c r="H404" s="151"/>
      <c r="I404" s="151"/>
    </row>
    <row r="405" spans="1:9" s="163" customFormat="1">
      <c r="A405" s="77">
        <f t="shared" si="15"/>
        <v>377</v>
      </c>
      <c r="B405" s="7" t="s">
        <v>230</v>
      </c>
      <c r="C405" s="13">
        <v>5.1999999999999998E-2</v>
      </c>
      <c r="D405" s="8" t="s">
        <v>13</v>
      </c>
      <c r="E405" s="9" t="s">
        <v>296</v>
      </c>
      <c r="F405" s="74" t="s">
        <v>296</v>
      </c>
      <c r="G405" s="85"/>
      <c r="H405" s="151"/>
      <c r="I405" s="151"/>
    </row>
    <row r="406" spans="1:9" s="163" customFormat="1">
      <c r="A406" s="77">
        <f t="shared" si="15"/>
        <v>378</v>
      </c>
      <c r="B406" s="7" t="s">
        <v>231</v>
      </c>
      <c r="C406" s="13">
        <v>0.14099999999999999</v>
      </c>
      <c r="D406" s="8" t="s">
        <v>59</v>
      </c>
      <c r="E406" s="9" t="s">
        <v>296</v>
      </c>
      <c r="F406" s="74" t="s">
        <v>296</v>
      </c>
      <c r="G406" s="85"/>
      <c r="H406" s="151"/>
      <c r="I406" s="151"/>
    </row>
    <row r="407" spans="1:9" s="163" customFormat="1" ht="17.25" customHeight="1">
      <c r="A407" s="72">
        <f t="shared" si="15"/>
        <v>379</v>
      </c>
      <c r="B407" s="7" t="s">
        <v>232</v>
      </c>
      <c r="C407" s="13">
        <f>1.4-C408</f>
        <v>0.89999999999999991</v>
      </c>
      <c r="D407" s="8" t="s">
        <v>627</v>
      </c>
      <c r="E407" s="59" t="s">
        <v>296</v>
      </c>
      <c r="F407" s="75" t="s">
        <v>296</v>
      </c>
      <c r="G407" s="85"/>
      <c r="H407" s="151"/>
      <c r="I407" s="151"/>
    </row>
    <row r="408" spans="1:9" s="163" customFormat="1" ht="17.25" customHeight="1">
      <c r="A408" s="77">
        <f t="shared" si="15"/>
        <v>380</v>
      </c>
      <c r="B408" s="6" t="s">
        <v>232</v>
      </c>
      <c r="C408" s="13">
        <v>0.5</v>
      </c>
      <c r="D408" s="8" t="s">
        <v>59</v>
      </c>
      <c r="E408" s="59" t="s">
        <v>295</v>
      </c>
      <c r="F408" s="75" t="s">
        <v>295</v>
      </c>
      <c r="G408" s="85"/>
      <c r="H408" s="151"/>
      <c r="I408" s="151"/>
    </row>
    <row r="409" spans="1:9" s="163" customFormat="1" ht="18.75" customHeight="1">
      <c r="A409" s="77">
        <f t="shared" si="15"/>
        <v>381</v>
      </c>
      <c r="B409" s="6" t="s">
        <v>233</v>
      </c>
      <c r="C409" s="13">
        <v>0.18</v>
      </c>
      <c r="D409" s="8" t="s">
        <v>59</v>
      </c>
      <c r="E409" s="9" t="s">
        <v>295</v>
      </c>
      <c r="F409" s="74" t="s">
        <v>295</v>
      </c>
      <c r="G409" s="85"/>
      <c r="H409" s="151"/>
      <c r="I409" s="151"/>
    </row>
    <row r="410" spans="1:9" s="163" customFormat="1" ht="26.4">
      <c r="A410" s="77">
        <f t="shared" si="15"/>
        <v>382</v>
      </c>
      <c r="B410" s="6" t="s">
        <v>234</v>
      </c>
      <c r="C410" s="13">
        <f>0.443-C409</f>
        <v>0.26300000000000001</v>
      </c>
      <c r="D410" s="8" t="s">
        <v>672</v>
      </c>
      <c r="E410" s="9" t="s">
        <v>295</v>
      </c>
      <c r="F410" s="74" t="s">
        <v>295</v>
      </c>
      <c r="G410" s="85"/>
      <c r="H410" s="151"/>
      <c r="I410" s="151"/>
    </row>
    <row r="411" spans="1:9" s="163" customFormat="1" ht="16.5" customHeight="1">
      <c r="A411" s="77">
        <f t="shared" si="15"/>
        <v>383</v>
      </c>
      <c r="B411" s="7" t="s">
        <v>235</v>
      </c>
      <c r="C411" s="13">
        <v>0.09</v>
      </c>
      <c r="D411" s="8" t="s">
        <v>13</v>
      </c>
      <c r="E411" s="9" t="s">
        <v>296</v>
      </c>
      <c r="F411" s="74" t="s">
        <v>296</v>
      </c>
      <c r="G411" s="85"/>
      <c r="H411" s="151"/>
      <c r="I411" s="151"/>
    </row>
    <row r="412" spans="1:9" s="163" customFormat="1" ht="16.5" customHeight="1">
      <c r="A412" s="77">
        <f t="shared" si="15"/>
        <v>384</v>
      </c>
      <c r="B412" s="7" t="s">
        <v>609</v>
      </c>
      <c r="C412" s="13">
        <v>0.41699999999999998</v>
      </c>
      <c r="D412" s="8" t="s">
        <v>627</v>
      </c>
      <c r="E412" s="9" t="s">
        <v>296</v>
      </c>
      <c r="F412" s="74" t="s">
        <v>296</v>
      </c>
      <c r="G412" s="85"/>
      <c r="H412" s="151"/>
      <c r="I412" s="151"/>
    </row>
    <row r="413" spans="1:9" s="163" customFormat="1">
      <c r="A413" s="77">
        <f t="shared" si="15"/>
        <v>385</v>
      </c>
      <c r="B413" s="6" t="s">
        <v>236</v>
      </c>
      <c r="C413" s="13">
        <v>0.39</v>
      </c>
      <c r="D413" s="8" t="s">
        <v>59</v>
      </c>
      <c r="E413" s="9" t="s">
        <v>296</v>
      </c>
      <c r="F413" s="74" t="s">
        <v>296</v>
      </c>
      <c r="G413" s="85"/>
      <c r="H413" s="151"/>
      <c r="I413" s="151"/>
    </row>
    <row r="414" spans="1:9" s="163" customFormat="1">
      <c r="A414" s="77">
        <f t="shared" si="15"/>
        <v>386</v>
      </c>
      <c r="B414" s="7" t="s">
        <v>237</v>
      </c>
      <c r="C414" s="13">
        <v>6.5000000000000002E-2</v>
      </c>
      <c r="D414" s="8" t="s">
        <v>59</v>
      </c>
      <c r="E414" s="9" t="s">
        <v>296</v>
      </c>
      <c r="F414" s="74" t="s">
        <v>296</v>
      </c>
      <c r="G414" s="85"/>
      <c r="H414" s="151"/>
      <c r="I414" s="151"/>
    </row>
    <row r="415" spans="1:9" s="163" customFormat="1" ht="26.4">
      <c r="A415" s="77">
        <f t="shared" si="15"/>
        <v>387</v>
      </c>
      <c r="B415" s="7" t="s">
        <v>238</v>
      </c>
      <c r="C415" s="13">
        <v>6.7000000000000004E-2</v>
      </c>
      <c r="D415" s="8" t="s">
        <v>673</v>
      </c>
      <c r="E415" s="9" t="s">
        <v>296</v>
      </c>
      <c r="F415" s="74" t="s">
        <v>296</v>
      </c>
      <c r="G415" s="85"/>
      <c r="H415" s="151"/>
      <c r="I415" s="151"/>
    </row>
    <row r="416" spans="1:9" s="163" customFormat="1">
      <c r="A416" s="77">
        <f t="shared" si="15"/>
        <v>388</v>
      </c>
      <c r="B416" s="6" t="s">
        <v>365</v>
      </c>
      <c r="C416" s="13">
        <v>0.42</v>
      </c>
      <c r="D416" s="8" t="s">
        <v>13</v>
      </c>
      <c r="E416" s="9" t="s">
        <v>296</v>
      </c>
      <c r="F416" s="74" t="s">
        <v>296</v>
      </c>
      <c r="G416" s="85"/>
      <c r="H416" s="151"/>
      <c r="I416" s="151"/>
    </row>
    <row r="417" spans="1:9" s="163" customFormat="1">
      <c r="A417" s="77">
        <f t="shared" si="15"/>
        <v>389</v>
      </c>
      <c r="B417" s="6" t="s">
        <v>239</v>
      </c>
      <c r="C417" s="13">
        <v>0.90700000000000003</v>
      </c>
      <c r="D417" s="8" t="s">
        <v>13</v>
      </c>
      <c r="E417" s="9" t="s">
        <v>296</v>
      </c>
      <c r="F417" s="74" t="s">
        <v>296</v>
      </c>
      <c r="G417" s="85"/>
      <c r="H417" s="151"/>
      <c r="I417" s="151"/>
    </row>
    <row r="418" spans="1:9" s="163" customFormat="1">
      <c r="A418" s="77">
        <f t="shared" si="15"/>
        <v>390</v>
      </c>
      <c r="B418" s="7" t="s">
        <v>364</v>
      </c>
      <c r="C418" s="13">
        <v>0.14499999999999999</v>
      </c>
      <c r="D418" s="8" t="s">
        <v>691</v>
      </c>
      <c r="E418" s="9" t="s">
        <v>296</v>
      </c>
      <c r="F418" s="74" t="s">
        <v>296</v>
      </c>
      <c r="G418" s="85"/>
      <c r="H418" s="151"/>
      <c r="I418" s="151"/>
    </row>
    <row r="419" spans="1:9" s="163" customFormat="1" ht="26.25" customHeight="1">
      <c r="A419" s="77">
        <f t="shared" si="15"/>
        <v>391</v>
      </c>
      <c r="B419" s="6" t="s">
        <v>240</v>
      </c>
      <c r="C419" s="13">
        <v>0.627</v>
      </c>
      <c r="D419" s="8" t="s">
        <v>59</v>
      </c>
      <c r="E419" s="65" t="s">
        <v>295</v>
      </c>
      <c r="F419" s="81" t="s">
        <v>295</v>
      </c>
      <c r="G419" s="85"/>
      <c r="H419" s="151"/>
      <c r="I419" s="151"/>
    </row>
    <row r="420" spans="1:9" s="163" customFormat="1">
      <c r="A420" s="77">
        <f t="shared" si="15"/>
        <v>392</v>
      </c>
      <c r="B420" s="7" t="s">
        <v>241</v>
      </c>
      <c r="C420" s="13">
        <v>0.28999999999999998</v>
      </c>
      <c r="D420" s="8" t="s">
        <v>59</v>
      </c>
      <c r="E420" s="59" t="s">
        <v>296</v>
      </c>
      <c r="F420" s="75" t="s">
        <v>296</v>
      </c>
      <c r="G420" s="85"/>
      <c r="H420" s="151"/>
      <c r="I420" s="151"/>
    </row>
    <row r="421" spans="1:9" s="163" customFormat="1" ht="32.25" customHeight="1">
      <c r="A421" s="77">
        <f t="shared" si="15"/>
        <v>393</v>
      </c>
      <c r="B421" s="7" t="s">
        <v>302</v>
      </c>
      <c r="C421" s="13">
        <v>0.35</v>
      </c>
      <c r="D421" s="8" t="s">
        <v>59</v>
      </c>
      <c r="E421" s="59" t="s">
        <v>295</v>
      </c>
      <c r="F421" s="75" t="s">
        <v>295</v>
      </c>
      <c r="G421" s="85"/>
      <c r="H421" s="151"/>
      <c r="I421" s="151"/>
    </row>
    <row r="422" spans="1:9" s="163" customFormat="1" ht="26.4">
      <c r="A422" s="77">
        <f t="shared" si="15"/>
        <v>394</v>
      </c>
      <c r="B422" s="7" t="s">
        <v>303</v>
      </c>
      <c r="C422" s="13">
        <f>0.822-C421</f>
        <v>0.47199999999999998</v>
      </c>
      <c r="D422" s="8" t="s">
        <v>627</v>
      </c>
      <c r="E422" s="59" t="s">
        <v>296</v>
      </c>
      <c r="F422" s="75" t="s">
        <v>296</v>
      </c>
      <c r="G422" s="85"/>
      <c r="H422" s="151"/>
      <c r="I422" s="151"/>
    </row>
    <row r="423" spans="1:9" s="163" customFormat="1" ht="18.75" customHeight="1">
      <c r="A423" s="77">
        <f t="shared" si="15"/>
        <v>395</v>
      </c>
      <c r="B423" s="7" t="s">
        <v>242</v>
      </c>
      <c r="C423" s="13">
        <v>0.06</v>
      </c>
      <c r="D423" s="8" t="s">
        <v>13</v>
      </c>
      <c r="E423" s="59" t="s">
        <v>296</v>
      </c>
      <c r="F423" s="75" t="s">
        <v>296</v>
      </c>
      <c r="G423" s="85"/>
      <c r="H423" s="151"/>
      <c r="I423" s="151"/>
    </row>
    <row r="424" spans="1:9" s="163" customFormat="1" ht="15.75" customHeight="1">
      <c r="A424" s="77">
        <f t="shared" si="15"/>
        <v>396</v>
      </c>
      <c r="B424" s="7" t="s">
        <v>610</v>
      </c>
      <c r="C424" s="13">
        <v>0.24299999999999999</v>
      </c>
      <c r="D424" s="8" t="s">
        <v>59</v>
      </c>
      <c r="E424" s="59" t="s">
        <v>296</v>
      </c>
      <c r="F424" s="75" t="s">
        <v>296</v>
      </c>
      <c r="G424" s="85"/>
      <c r="H424" s="151"/>
      <c r="I424" s="151"/>
    </row>
    <row r="425" spans="1:9" s="163" customFormat="1">
      <c r="A425" s="72">
        <f t="shared" si="15"/>
        <v>397</v>
      </c>
      <c r="B425" s="6" t="s">
        <v>363</v>
      </c>
      <c r="C425" s="13">
        <v>0.46</v>
      </c>
      <c r="D425" s="90" t="s">
        <v>650</v>
      </c>
      <c r="E425" s="9" t="s">
        <v>296</v>
      </c>
      <c r="F425" s="74" t="s">
        <v>296</v>
      </c>
      <c r="G425" s="85"/>
      <c r="H425" s="151"/>
      <c r="I425" s="151"/>
    </row>
    <row r="426" spans="1:9" s="163" customFormat="1">
      <c r="A426" s="77">
        <f t="shared" si="15"/>
        <v>398</v>
      </c>
      <c r="B426" s="7" t="s">
        <v>243</v>
      </c>
      <c r="C426" s="13">
        <v>7.0000000000000007E-2</v>
      </c>
      <c r="D426" s="8" t="s">
        <v>13</v>
      </c>
      <c r="E426" s="9" t="s">
        <v>296</v>
      </c>
      <c r="F426" s="74" t="s">
        <v>296</v>
      </c>
      <c r="G426" s="85"/>
      <c r="H426" s="151"/>
      <c r="I426" s="151"/>
    </row>
    <row r="427" spans="1:9" s="163" customFormat="1">
      <c r="A427" s="77">
        <f t="shared" si="15"/>
        <v>399</v>
      </c>
      <c r="B427" s="7" t="s">
        <v>244</v>
      </c>
      <c r="C427" s="13">
        <v>0.31</v>
      </c>
      <c r="D427" s="8" t="s">
        <v>13</v>
      </c>
      <c r="E427" s="9" t="s">
        <v>296</v>
      </c>
      <c r="F427" s="74" t="s">
        <v>296</v>
      </c>
      <c r="G427" s="85"/>
      <c r="H427" s="151"/>
      <c r="I427" s="151"/>
    </row>
    <row r="428" spans="1:9" s="163" customFormat="1">
      <c r="A428" s="77">
        <f t="shared" si="15"/>
        <v>400</v>
      </c>
      <c r="B428" s="7" t="s">
        <v>245</v>
      </c>
      <c r="C428" s="106">
        <v>2.5000000000000001E-2</v>
      </c>
      <c r="D428" s="107" t="s">
        <v>13</v>
      </c>
      <c r="E428" s="108" t="s">
        <v>296</v>
      </c>
      <c r="F428" s="74" t="s">
        <v>296</v>
      </c>
      <c r="G428" s="85"/>
      <c r="H428" s="151"/>
      <c r="I428" s="151"/>
    </row>
    <row r="429" spans="1:9" s="163" customFormat="1" ht="13.8">
      <c r="A429" s="71"/>
      <c r="B429" s="232" t="s">
        <v>699</v>
      </c>
      <c r="C429" s="233"/>
      <c r="D429" s="233"/>
      <c r="E429" s="233"/>
      <c r="F429" s="234"/>
      <c r="G429" s="85"/>
      <c r="H429" s="151"/>
      <c r="I429" s="151"/>
    </row>
    <row r="430" spans="1:9" s="163" customFormat="1">
      <c r="A430" s="77">
        <f>A428+1</f>
        <v>401</v>
      </c>
      <c r="B430" s="6" t="s">
        <v>274</v>
      </c>
      <c r="C430" s="167">
        <v>1.07</v>
      </c>
      <c r="D430" s="110" t="s">
        <v>13</v>
      </c>
      <c r="E430" s="113" t="s">
        <v>296</v>
      </c>
      <c r="F430" s="76" t="s">
        <v>296</v>
      </c>
      <c r="G430" s="85"/>
      <c r="H430" s="151"/>
      <c r="I430" s="151"/>
    </row>
    <row r="431" spans="1:9" s="163" customFormat="1">
      <c r="A431" s="77">
        <f>A430+1</f>
        <v>402</v>
      </c>
      <c r="B431" s="7" t="s">
        <v>273</v>
      </c>
      <c r="C431" s="12">
        <v>0.13</v>
      </c>
      <c r="D431" s="8" t="s">
        <v>59</v>
      </c>
      <c r="E431" s="11" t="s">
        <v>296</v>
      </c>
      <c r="F431" s="76" t="s">
        <v>296</v>
      </c>
      <c r="G431" s="85"/>
      <c r="H431" s="151"/>
      <c r="I431" s="151"/>
    </row>
    <row r="432" spans="1:9" s="163" customFormat="1" ht="26.4">
      <c r="A432" s="77">
        <f>A431+1</f>
        <v>403</v>
      </c>
      <c r="B432" s="6" t="s">
        <v>272</v>
      </c>
      <c r="C432" s="12">
        <v>3.65</v>
      </c>
      <c r="D432" s="8" t="s">
        <v>688</v>
      </c>
      <c r="E432" s="11" t="s">
        <v>296</v>
      </c>
      <c r="F432" s="76" t="s">
        <v>296</v>
      </c>
      <c r="G432" s="85"/>
      <c r="H432" s="151"/>
      <c r="I432" s="151"/>
    </row>
    <row r="433" spans="1:9" s="163" customFormat="1" ht="13.8">
      <c r="A433" s="71"/>
      <c r="B433" s="223" t="s">
        <v>642</v>
      </c>
      <c r="C433" s="224"/>
      <c r="D433" s="224"/>
      <c r="E433" s="224"/>
      <c r="F433" s="225"/>
      <c r="G433" s="85"/>
      <c r="H433" s="151"/>
      <c r="I433" s="151"/>
    </row>
    <row r="434" spans="1:9" s="163" customFormat="1">
      <c r="A434" s="77">
        <f>A432+1</f>
        <v>404</v>
      </c>
      <c r="B434" s="7" t="s">
        <v>623</v>
      </c>
      <c r="C434" s="13">
        <v>0.24</v>
      </c>
      <c r="D434" s="8" t="s">
        <v>627</v>
      </c>
      <c r="E434" s="9" t="s">
        <v>295</v>
      </c>
      <c r="F434" s="74" t="s">
        <v>295</v>
      </c>
      <c r="G434" s="85"/>
      <c r="H434" s="151"/>
      <c r="I434" s="151"/>
    </row>
    <row r="435" spans="1:9" s="163" customFormat="1">
      <c r="A435" s="77">
        <f>A434+1</f>
        <v>405</v>
      </c>
      <c r="B435" s="7" t="s">
        <v>607</v>
      </c>
      <c r="C435" s="13">
        <v>0.20499999999999999</v>
      </c>
      <c r="D435" s="8" t="s">
        <v>59</v>
      </c>
      <c r="E435" s="9" t="s">
        <v>295</v>
      </c>
      <c r="F435" s="74" t="s">
        <v>295</v>
      </c>
      <c r="G435" s="85"/>
      <c r="H435" s="151"/>
      <c r="I435" s="151"/>
    </row>
    <row r="436" spans="1:9" s="163" customFormat="1">
      <c r="A436" s="77">
        <f>A435+1</f>
        <v>406</v>
      </c>
      <c r="B436" s="7" t="s">
        <v>621</v>
      </c>
      <c r="C436" s="13">
        <v>0.46500000000000002</v>
      </c>
      <c r="D436" s="8" t="s">
        <v>59</v>
      </c>
      <c r="E436" s="9" t="s">
        <v>296</v>
      </c>
      <c r="F436" s="74" t="s">
        <v>296</v>
      </c>
      <c r="G436" s="85"/>
      <c r="H436" s="151"/>
      <c r="I436" s="151"/>
    </row>
    <row r="437" spans="1:9" s="163" customFormat="1">
      <c r="A437" s="77">
        <f>A436+1</f>
        <v>407</v>
      </c>
      <c r="B437" s="7" t="s">
        <v>622</v>
      </c>
      <c r="C437" s="13">
        <v>0.63</v>
      </c>
      <c r="D437" s="8" t="s">
        <v>59</v>
      </c>
      <c r="E437" s="9" t="s">
        <v>296</v>
      </c>
      <c r="F437" s="74" t="s">
        <v>296</v>
      </c>
      <c r="G437" s="85"/>
      <c r="H437" s="151"/>
      <c r="I437" s="151"/>
    </row>
    <row r="438" spans="1:9" s="163" customFormat="1" ht="12.6" customHeight="1">
      <c r="A438" s="71"/>
      <c r="B438" s="223" t="s">
        <v>643</v>
      </c>
      <c r="C438" s="224"/>
      <c r="D438" s="224"/>
      <c r="E438" s="224"/>
      <c r="F438" s="225"/>
      <c r="G438" s="85"/>
      <c r="H438" s="151"/>
      <c r="I438" s="151"/>
    </row>
    <row r="439" spans="1:9" s="163" customFormat="1">
      <c r="A439" s="77">
        <f>A437+1</f>
        <v>408</v>
      </c>
      <c r="B439" s="7" t="s">
        <v>246</v>
      </c>
      <c r="C439" s="13">
        <v>0.17</v>
      </c>
      <c r="D439" s="8" t="s">
        <v>650</v>
      </c>
      <c r="E439" s="9" t="s">
        <v>296</v>
      </c>
      <c r="F439" s="74" t="s">
        <v>296</v>
      </c>
      <c r="G439" s="85"/>
      <c r="H439" s="151"/>
      <c r="I439" s="151"/>
    </row>
    <row r="440" spans="1:9" s="163" customFormat="1" ht="12.6" customHeight="1">
      <c r="A440" s="77">
        <f>A439+1</f>
        <v>409</v>
      </c>
      <c r="B440" s="7" t="s">
        <v>247</v>
      </c>
      <c r="C440" s="13">
        <v>0.17499999999999999</v>
      </c>
      <c r="D440" s="8" t="s">
        <v>674</v>
      </c>
      <c r="E440" s="9" t="s">
        <v>296</v>
      </c>
      <c r="F440" s="74" t="s">
        <v>296</v>
      </c>
      <c r="G440" s="85"/>
      <c r="H440" s="151"/>
      <c r="I440" s="151"/>
    </row>
    <row r="441" spans="1:9" s="163" customFormat="1">
      <c r="A441" s="77">
        <f t="shared" ref="A441:A458" si="16">A440+1</f>
        <v>410</v>
      </c>
      <c r="B441" s="58" t="s">
        <v>293</v>
      </c>
      <c r="C441" s="13">
        <v>0.15</v>
      </c>
      <c r="D441" s="8" t="s">
        <v>59</v>
      </c>
      <c r="E441" s="9" t="s">
        <v>296</v>
      </c>
      <c r="F441" s="74" t="s">
        <v>296</v>
      </c>
      <c r="G441" s="85"/>
      <c r="H441" s="151"/>
      <c r="I441" s="151"/>
    </row>
    <row r="442" spans="1:9" s="163" customFormat="1">
      <c r="A442" s="77">
        <f t="shared" si="16"/>
        <v>411</v>
      </c>
      <c r="B442" s="7" t="s">
        <v>471</v>
      </c>
      <c r="C442" s="13">
        <v>0.33</v>
      </c>
      <c r="D442" s="8" t="s">
        <v>59</v>
      </c>
      <c r="E442" s="59" t="s">
        <v>295</v>
      </c>
      <c r="F442" s="75" t="s">
        <v>295</v>
      </c>
      <c r="G442" s="85"/>
      <c r="H442" s="151"/>
      <c r="I442" s="151"/>
    </row>
    <row r="443" spans="1:9" s="163" customFormat="1">
      <c r="A443" s="77">
        <f t="shared" si="16"/>
        <v>412</v>
      </c>
      <c r="B443" s="7" t="s">
        <v>611</v>
      </c>
      <c r="C443" s="13">
        <v>2.64</v>
      </c>
      <c r="D443" s="8" t="s">
        <v>59</v>
      </c>
      <c r="E443" s="59" t="s">
        <v>295</v>
      </c>
      <c r="F443" s="75" t="s">
        <v>295</v>
      </c>
      <c r="G443" s="85"/>
      <c r="H443" s="151"/>
      <c r="I443" s="151"/>
    </row>
    <row r="444" spans="1:9" s="163" customFormat="1">
      <c r="A444" s="77">
        <f t="shared" si="16"/>
        <v>413</v>
      </c>
      <c r="B444" s="7" t="s">
        <v>612</v>
      </c>
      <c r="C444" s="13">
        <v>0.21</v>
      </c>
      <c r="D444" s="8" t="s">
        <v>13</v>
      </c>
      <c r="E444" s="9" t="s">
        <v>296</v>
      </c>
      <c r="F444" s="74" t="s">
        <v>296</v>
      </c>
      <c r="G444" s="85"/>
      <c r="H444" s="151"/>
      <c r="I444" s="151"/>
    </row>
    <row r="445" spans="1:9" s="163" customFormat="1">
      <c r="A445" s="77">
        <f t="shared" si="16"/>
        <v>414</v>
      </c>
      <c r="B445" s="7" t="s">
        <v>613</v>
      </c>
      <c r="C445" s="13">
        <v>9.8000000000000004E-2</v>
      </c>
      <c r="D445" s="88" t="s">
        <v>13</v>
      </c>
      <c r="E445" s="9" t="s">
        <v>296</v>
      </c>
      <c r="F445" s="74" t="s">
        <v>296</v>
      </c>
      <c r="G445" s="85"/>
      <c r="H445" s="151"/>
      <c r="I445" s="151"/>
    </row>
    <row r="446" spans="1:9" s="163" customFormat="1" ht="17.399999999999999" customHeight="1">
      <c r="A446" s="72">
        <f t="shared" si="16"/>
        <v>415</v>
      </c>
      <c r="B446" s="7" t="s">
        <v>248</v>
      </c>
      <c r="C446" s="13">
        <v>6.3E-2</v>
      </c>
      <c r="D446" s="8" t="s">
        <v>674</v>
      </c>
      <c r="E446" s="9" t="s">
        <v>296</v>
      </c>
      <c r="F446" s="74" t="s">
        <v>296</v>
      </c>
      <c r="G446" s="85"/>
      <c r="H446" s="151"/>
      <c r="I446" s="151"/>
    </row>
    <row r="447" spans="1:9" s="163" customFormat="1">
      <c r="A447" s="77">
        <f t="shared" si="16"/>
        <v>416</v>
      </c>
      <c r="B447" s="7" t="s">
        <v>249</v>
      </c>
      <c r="C447" s="13">
        <v>0.24</v>
      </c>
      <c r="D447" s="8" t="s">
        <v>650</v>
      </c>
      <c r="E447" s="9" t="s">
        <v>296</v>
      </c>
      <c r="F447" s="74" t="s">
        <v>296</v>
      </c>
      <c r="G447" s="85"/>
      <c r="H447" s="151"/>
      <c r="I447" s="151"/>
    </row>
    <row r="448" spans="1:9" s="163" customFormat="1">
      <c r="A448" s="77">
        <f t="shared" si="16"/>
        <v>417</v>
      </c>
      <c r="B448" s="7" t="s">
        <v>250</v>
      </c>
      <c r="C448" s="13">
        <v>0.09</v>
      </c>
      <c r="D448" s="8" t="s">
        <v>646</v>
      </c>
      <c r="E448" s="9" t="s">
        <v>296</v>
      </c>
      <c r="F448" s="74" t="s">
        <v>296</v>
      </c>
      <c r="G448" s="85"/>
      <c r="H448" s="151"/>
      <c r="I448" s="151"/>
    </row>
    <row r="449" spans="1:9" s="163" customFormat="1">
      <c r="A449" s="77">
        <f t="shared" si="16"/>
        <v>418</v>
      </c>
      <c r="B449" s="7" t="s">
        <v>251</v>
      </c>
      <c r="C449" s="13">
        <v>0.14000000000000001</v>
      </c>
      <c r="D449" s="8" t="s">
        <v>650</v>
      </c>
      <c r="E449" s="9" t="s">
        <v>296</v>
      </c>
      <c r="F449" s="74" t="s">
        <v>296</v>
      </c>
      <c r="G449" s="85"/>
      <c r="H449" s="151"/>
      <c r="I449" s="151"/>
    </row>
    <row r="450" spans="1:9" s="163" customFormat="1" ht="26.4">
      <c r="A450" s="77">
        <f t="shared" si="16"/>
        <v>419</v>
      </c>
      <c r="B450" s="7" t="s">
        <v>252</v>
      </c>
      <c r="C450" s="13">
        <v>7.0000000000000007E-2</v>
      </c>
      <c r="D450" s="8" t="s">
        <v>659</v>
      </c>
      <c r="E450" s="9" t="s">
        <v>296</v>
      </c>
      <c r="F450" s="74" t="s">
        <v>296</v>
      </c>
      <c r="G450" s="85"/>
      <c r="H450" s="151"/>
      <c r="I450" s="151"/>
    </row>
    <row r="451" spans="1:9" s="163" customFormat="1">
      <c r="A451" s="77">
        <f t="shared" si="16"/>
        <v>420</v>
      </c>
      <c r="B451" s="7" t="s">
        <v>253</v>
      </c>
      <c r="C451" s="13">
        <v>0.14000000000000001</v>
      </c>
      <c r="D451" s="88" t="s">
        <v>692</v>
      </c>
      <c r="E451" s="9" t="s">
        <v>296</v>
      </c>
      <c r="F451" s="74" t="s">
        <v>296</v>
      </c>
      <c r="G451" s="85"/>
      <c r="H451" s="151"/>
      <c r="I451" s="151"/>
    </row>
    <row r="452" spans="1:9" s="163" customFormat="1">
      <c r="A452" s="77">
        <f t="shared" si="16"/>
        <v>421</v>
      </c>
      <c r="B452" s="7" t="s">
        <v>287</v>
      </c>
      <c r="C452" s="13">
        <v>0.44500000000000001</v>
      </c>
      <c r="D452" s="8" t="s">
        <v>693</v>
      </c>
      <c r="E452" s="9" t="s">
        <v>296</v>
      </c>
      <c r="F452" s="74" t="s">
        <v>296</v>
      </c>
      <c r="G452" s="85"/>
      <c r="H452" s="151"/>
      <c r="I452" s="151"/>
    </row>
    <row r="453" spans="1:9" s="163" customFormat="1">
      <c r="A453" s="77">
        <f t="shared" si="16"/>
        <v>422</v>
      </c>
      <c r="B453" s="7" t="s">
        <v>614</v>
      </c>
      <c r="C453" s="13">
        <v>0.19</v>
      </c>
      <c r="D453" s="88" t="s">
        <v>692</v>
      </c>
      <c r="E453" s="9" t="s">
        <v>296</v>
      </c>
      <c r="F453" s="74" t="s">
        <v>296</v>
      </c>
      <c r="G453" s="85"/>
      <c r="H453" s="151"/>
      <c r="I453" s="151"/>
    </row>
    <row r="454" spans="1:9" s="163" customFormat="1" ht="26.4">
      <c r="A454" s="77">
        <f t="shared" si="16"/>
        <v>423</v>
      </c>
      <c r="B454" s="7" t="s">
        <v>615</v>
      </c>
      <c r="C454" s="13">
        <v>0.30499999999999999</v>
      </c>
      <c r="D454" s="88" t="s">
        <v>688</v>
      </c>
      <c r="E454" s="9" t="s">
        <v>296</v>
      </c>
      <c r="F454" s="74" t="s">
        <v>296</v>
      </c>
      <c r="G454" s="85"/>
      <c r="H454" s="151"/>
      <c r="I454" s="151"/>
    </row>
    <row r="455" spans="1:9" s="163" customFormat="1">
      <c r="A455" s="77">
        <f t="shared" si="16"/>
        <v>424</v>
      </c>
      <c r="B455" s="7" t="s">
        <v>254</v>
      </c>
      <c r="C455" s="13">
        <v>0.14000000000000001</v>
      </c>
      <c r="D455" s="8" t="s">
        <v>13</v>
      </c>
      <c r="E455" s="9" t="s">
        <v>296</v>
      </c>
      <c r="F455" s="74" t="s">
        <v>296</v>
      </c>
      <c r="G455" s="85"/>
      <c r="H455" s="151"/>
      <c r="I455" s="151"/>
    </row>
    <row r="456" spans="1:9" s="163" customFormat="1" ht="26.4">
      <c r="A456" s="77">
        <f t="shared" si="16"/>
        <v>425</v>
      </c>
      <c r="B456" s="6" t="s">
        <v>255</v>
      </c>
      <c r="C456" s="13">
        <v>0.18</v>
      </c>
      <c r="D456" s="88" t="s">
        <v>688</v>
      </c>
      <c r="E456" s="9" t="s">
        <v>296</v>
      </c>
      <c r="F456" s="74" t="s">
        <v>296</v>
      </c>
      <c r="G456" s="85"/>
      <c r="H456" s="151"/>
      <c r="I456" s="151"/>
    </row>
    <row r="457" spans="1:9" s="163" customFormat="1">
      <c r="A457" s="77">
        <f t="shared" si="16"/>
        <v>426</v>
      </c>
      <c r="B457" s="7" t="s">
        <v>256</v>
      </c>
      <c r="C457" s="13">
        <v>0.13500000000000001</v>
      </c>
      <c r="D457" s="8" t="s">
        <v>13</v>
      </c>
      <c r="E457" s="9" t="s">
        <v>296</v>
      </c>
      <c r="F457" s="74" t="s">
        <v>296</v>
      </c>
      <c r="G457" s="85"/>
      <c r="H457" s="151"/>
      <c r="I457" s="151"/>
    </row>
    <row r="458" spans="1:9" s="163" customFormat="1" ht="26.4">
      <c r="A458" s="77">
        <f t="shared" si="16"/>
        <v>427</v>
      </c>
      <c r="B458" s="6" t="s">
        <v>257</v>
      </c>
      <c r="C458" s="13">
        <v>0.318</v>
      </c>
      <c r="D458" s="8" t="s">
        <v>652</v>
      </c>
      <c r="E458" s="9" t="s">
        <v>296</v>
      </c>
      <c r="F458" s="74" t="s">
        <v>296</v>
      </c>
      <c r="G458" s="85"/>
      <c r="H458" s="151"/>
      <c r="I458" s="151"/>
    </row>
    <row r="459" spans="1:9" s="163" customFormat="1">
      <c r="A459" s="77">
        <f t="shared" ref="A459:A471" si="17">A458+1</f>
        <v>428</v>
      </c>
      <c r="B459" s="7" t="s">
        <v>258</v>
      </c>
      <c r="C459" s="13">
        <v>0.17499999999999999</v>
      </c>
      <c r="D459" s="8" t="s">
        <v>13</v>
      </c>
      <c r="E459" s="9" t="s">
        <v>296</v>
      </c>
      <c r="F459" s="74" t="s">
        <v>296</v>
      </c>
      <c r="G459" s="85"/>
      <c r="H459" s="151"/>
      <c r="I459" s="151"/>
    </row>
    <row r="460" spans="1:9" s="163" customFormat="1">
      <c r="A460" s="77">
        <f t="shared" si="17"/>
        <v>429</v>
      </c>
      <c r="B460" s="7" t="s">
        <v>616</v>
      </c>
      <c r="C460" s="13">
        <v>0.25</v>
      </c>
      <c r="D460" s="8" t="s">
        <v>13</v>
      </c>
      <c r="E460" s="9" t="s">
        <v>296</v>
      </c>
      <c r="F460" s="74" t="s">
        <v>296</v>
      </c>
      <c r="G460" s="85"/>
      <c r="H460" s="151"/>
      <c r="I460" s="151"/>
    </row>
    <row r="461" spans="1:9" s="163" customFormat="1">
      <c r="A461" s="77">
        <f t="shared" si="17"/>
        <v>430</v>
      </c>
      <c r="B461" s="7" t="s">
        <v>259</v>
      </c>
      <c r="C461" s="13">
        <v>0.15</v>
      </c>
      <c r="D461" s="8" t="s">
        <v>13</v>
      </c>
      <c r="E461" s="9" t="s">
        <v>296</v>
      </c>
      <c r="F461" s="74" t="s">
        <v>296</v>
      </c>
      <c r="G461" s="85"/>
      <c r="H461" s="151"/>
      <c r="I461" s="151"/>
    </row>
    <row r="462" spans="1:9" s="163" customFormat="1" ht="26.4">
      <c r="A462" s="77">
        <f t="shared" si="17"/>
        <v>431</v>
      </c>
      <c r="B462" s="7" t="s">
        <v>260</v>
      </c>
      <c r="C462" s="13">
        <v>0.12</v>
      </c>
      <c r="D462" s="8" t="s">
        <v>722</v>
      </c>
      <c r="E462" s="9" t="s">
        <v>296</v>
      </c>
      <c r="F462" s="74" t="s">
        <v>296</v>
      </c>
      <c r="G462" s="85"/>
      <c r="H462" s="151"/>
      <c r="I462" s="151"/>
    </row>
    <row r="463" spans="1:9" s="163" customFormat="1">
      <c r="A463" s="77">
        <f t="shared" si="17"/>
        <v>432</v>
      </c>
      <c r="B463" s="7" t="s">
        <v>617</v>
      </c>
      <c r="C463" s="13">
        <v>0.16800000000000001</v>
      </c>
      <c r="D463" s="8" t="s">
        <v>13</v>
      </c>
      <c r="E463" s="9" t="s">
        <v>296</v>
      </c>
      <c r="F463" s="74" t="s">
        <v>296</v>
      </c>
      <c r="G463" s="85"/>
      <c r="H463" s="151"/>
      <c r="I463" s="151"/>
    </row>
    <row r="464" spans="1:9" s="163" customFormat="1">
      <c r="A464" s="77">
        <f t="shared" si="17"/>
        <v>433</v>
      </c>
      <c r="B464" s="7" t="s">
        <v>261</v>
      </c>
      <c r="C464" s="13">
        <v>0.15</v>
      </c>
      <c r="D464" s="8" t="s">
        <v>13</v>
      </c>
      <c r="E464" s="9" t="s">
        <v>296</v>
      </c>
      <c r="F464" s="74" t="s">
        <v>296</v>
      </c>
      <c r="G464" s="85"/>
      <c r="H464" s="151"/>
      <c r="I464" s="151"/>
    </row>
    <row r="465" spans="1:9" s="163" customFormat="1">
      <c r="A465" s="77">
        <f t="shared" si="17"/>
        <v>434</v>
      </c>
      <c r="B465" s="7" t="s">
        <v>286</v>
      </c>
      <c r="C465" s="13">
        <v>0.16500000000000001</v>
      </c>
      <c r="D465" s="88" t="s">
        <v>13</v>
      </c>
      <c r="E465" s="9" t="s">
        <v>296</v>
      </c>
      <c r="F465" s="74" t="s">
        <v>296</v>
      </c>
      <c r="G465" s="85"/>
      <c r="H465" s="151"/>
      <c r="I465" s="151"/>
    </row>
    <row r="466" spans="1:9" s="163" customFormat="1">
      <c r="A466" s="77">
        <f t="shared" si="17"/>
        <v>435</v>
      </c>
      <c r="B466" s="6" t="s">
        <v>262</v>
      </c>
      <c r="C466" s="13">
        <v>0.13</v>
      </c>
      <c r="D466" s="8" t="s">
        <v>13</v>
      </c>
      <c r="E466" s="9" t="s">
        <v>296</v>
      </c>
      <c r="F466" s="74" t="s">
        <v>296</v>
      </c>
      <c r="G466" s="85"/>
      <c r="H466" s="151"/>
      <c r="I466" s="151"/>
    </row>
    <row r="467" spans="1:9" s="163" customFormat="1">
      <c r="A467" s="77">
        <f t="shared" si="17"/>
        <v>436</v>
      </c>
      <c r="B467" s="6" t="s">
        <v>263</v>
      </c>
      <c r="C467" s="13">
        <v>0.28999999999999998</v>
      </c>
      <c r="D467" s="8" t="s">
        <v>13</v>
      </c>
      <c r="E467" s="9" t="s">
        <v>296</v>
      </c>
      <c r="F467" s="74" t="s">
        <v>296</v>
      </c>
      <c r="G467" s="85"/>
      <c r="H467" s="151"/>
      <c r="I467" s="151"/>
    </row>
    <row r="468" spans="1:9" s="163" customFormat="1" ht="25.5" customHeight="1">
      <c r="A468" s="77">
        <f t="shared" si="17"/>
        <v>437</v>
      </c>
      <c r="B468" s="6" t="s">
        <v>269</v>
      </c>
      <c r="C468" s="12">
        <v>0.55000000000000004</v>
      </c>
      <c r="D468" s="8" t="s">
        <v>658</v>
      </c>
      <c r="E468" s="11" t="s">
        <v>295</v>
      </c>
      <c r="F468" s="76" t="s">
        <v>295</v>
      </c>
      <c r="G468" s="85"/>
      <c r="H468" s="151"/>
      <c r="I468" s="151"/>
    </row>
    <row r="469" spans="1:9" s="163" customFormat="1" ht="25.5" customHeight="1">
      <c r="A469" s="77">
        <f t="shared" si="17"/>
        <v>438</v>
      </c>
      <c r="B469" s="6" t="s">
        <v>696</v>
      </c>
      <c r="C469" s="12">
        <v>0.23499999999999999</v>
      </c>
      <c r="D469" s="8" t="s">
        <v>13</v>
      </c>
      <c r="E469" s="9" t="s">
        <v>296</v>
      </c>
      <c r="F469" s="74" t="s">
        <v>296</v>
      </c>
      <c r="G469" s="85"/>
      <c r="H469" s="151"/>
      <c r="I469" s="151"/>
    </row>
    <row r="470" spans="1:9" s="163" customFormat="1" ht="25.5" customHeight="1">
      <c r="A470" s="77">
        <f t="shared" si="17"/>
        <v>439</v>
      </c>
      <c r="B470" s="6" t="s">
        <v>697</v>
      </c>
      <c r="C470" s="12">
        <v>0.29599999999999999</v>
      </c>
      <c r="D470" s="8" t="s">
        <v>652</v>
      </c>
      <c r="E470" s="9" t="s">
        <v>296</v>
      </c>
      <c r="F470" s="74" t="s">
        <v>296</v>
      </c>
      <c r="G470" s="85"/>
      <c r="H470" s="151"/>
      <c r="I470" s="151"/>
    </row>
    <row r="471" spans="1:9" s="163" customFormat="1">
      <c r="A471" s="77">
        <f t="shared" si="17"/>
        <v>440</v>
      </c>
      <c r="B471" s="7" t="s">
        <v>264</v>
      </c>
      <c r="C471" s="13">
        <v>3.5000000000000003E-2</v>
      </c>
      <c r="D471" s="8" t="s">
        <v>13</v>
      </c>
      <c r="E471" s="9" t="s">
        <v>296</v>
      </c>
      <c r="F471" s="74" t="s">
        <v>296</v>
      </c>
      <c r="G471" s="85"/>
      <c r="H471" s="151"/>
      <c r="I471" s="151"/>
    </row>
    <row r="472" spans="1:9" ht="13.8" thickBot="1">
      <c r="A472" s="82"/>
      <c r="C472" s="96"/>
      <c r="D472" s="156"/>
      <c r="E472" s="97"/>
      <c r="F472" s="83"/>
      <c r="H472" s="151"/>
      <c r="I472" s="151"/>
    </row>
    <row r="473" spans="1:9" s="1" customFormat="1" ht="15" thickBot="1">
      <c r="A473" s="26"/>
      <c r="B473" s="32" t="s">
        <v>312</v>
      </c>
      <c r="C473" s="98"/>
      <c r="D473" s="157" t="s">
        <v>297</v>
      </c>
      <c r="E473" s="153">
        <f>SUMIF(E12:E472,D473,C12:C472)</f>
        <v>3.488</v>
      </c>
      <c r="F473" s="39">
        <f>SUMIF(F15:F471,D473,C15:C471)</f>
        <v>0</v>
      </c>
    </row>
    <row r="474" spans="1:9" s="1" customFormat="1" ht="15" thickBot="1">
      <c r="A474" s="26"/>
      <c r="B474" s="33" t="s">
        <v>313</v>
      </c>
      <c r="C474" s="99"/>
      <c r="D474" s="158" t="s">
        <v>295</v>
      </c>
      <c r="E474" s="39">
        <f ca="1">SUMIF(E12:E473,D474,C12:C472)</f>
        <v>36.832999999999991</v>
      </c>
      <c r="F474" s="66">
        <f>SUMIF(F12:F472,D474,C12:C472)</f>
        <v>37.205999999999996</v>
      </c>
    </row>
    <row r="475" spans="1:9" s="1" customFormat="1" ht="15" thickBot="1">
      <c r="A475" s="31"/>
      <c r="B475" s="34" t="s">
        <v>314</v>
      </c>
      <c r="C475" s="100"/>
      <c r="D475" s="158" t="s">
        <v>296</v>
      </c>
      <c r="E475" s="39">
        <f>SUMIF(E12:E472,D475,C12:C472)</f>
        <v>142.32499999999993</v>
      </c>
      <c r="F475" s="66">
        <f>SUMIF(F12:F472,D475,C12:C472)</f>
        <v>145.43999999999994</v>
      </c>
    </row>
    <row r="476" spans="1:9" s="1" customFormat="1" ht="14.4" thickBot="1">
      <c r="A476" s="19"/>
      <c r="B476" s="20" t="s">
        <v>550</v>
      </c>
      <c r="C476" s="101"/>
      <c r="D476" s="159"/>
      <c r="E476" s="53">
        <f>SUM(C12:C471)</f>
        <v>182.64599999999996</v>
      </c>
      <c r="F476" s="52">
        <f>F473+F474+F475</f>
        <v>182.64599999999993</v>
      </c>
    </row>
    <row r="477" spans="1:9" s="1" customFormat="1" ht="13.8">
      <c r="A477" s="2"/>
      <c r="B477"/>
      <c r="C477" s="102"/>
      <c r="D477" s="160"/>
      <c r="E477" s="103"/>
      <c r="F477" s="14"/>
    </row>
  </sheetData>
  <mergeCells count="18">
    <mergeCell ref="B373:F373"/>
    <mergeCell ref="B377:F377"/>
    <mergeCell ref="B429:F429"/>
    <mergeCell ref="B433:F433"/>
    <mergeCell ref="B438:F438"/>
    <mergeCell ref="B11:F11"/>
    <mergeCell ref="B16:F16"/>
    <mergeCell ref="B131:F131"/>
    <mergeCell ref="B253:F253"/>
    <mergeCell ref="B301:F301"/>
    <mergeCell ref="A10:F10"/>
    <mergeCell ref="B1:F2"/>
    <mergeCell ref="A4:A9"/>
    <mergeCell ref="B4:B9"/>
    <mergeCell ref="C4:C9"/>
    <mergeCell ref="D4:D9"/>
    <mergeCell ref="E4:E9"/>
    <mergeCell ref="F4:F9"/>
  </mergeCells>
  <pageMargins left="0.23622047244094491" right="0.23622047244094491" top="0.78740157480314965" bottom="0.74803149606299213" header="0.39370078740157483" footer="0.74803149606299213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Uzturēšanas klases 2025 Ādaži</vt:lpstr>
      <vt:lpstr>Sheet1</vt:lpstr>
      <vt:lpstr>Uzturēšanas klases2025Carnikava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Inga Reke</cp:lastModifiedBy>
  <cp:revision>7</cp:revision>
  <cp:lastPrinted>2024-11-04T14:05:36Z</cp:lastPrinted>
  <dcterms:created xsi:type="dcterms:W3CDTF">2018-11-29T07:16:13Z</dcterms:created>
  <dcterms:modified xsi:type="dcterms:W3CDTF">2025-09-03T11:37:10Z</dcterms:modified>
</cp:coreProperties>
</file>