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jevgenija\Desktop\"/>
    </mc:Choice>
  </mc:AlternateContent>
  <bookViews>
    <workbookView xWindow="0" yWindow="0" windowWidth="20490" windowHeight="7020"/>
  </bookViews>
  <sheets>
    <sheet name="Kopa_apstiprinasanai_09_2017" sheetId="2" r:id="rId1"/>
  </sheets>
  <externalReferences>
    <externalReference r:id="rId2"/>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Kopa_apstiprinasanai_09_2017!$A$1:$E$42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 i="2" l="1"/>
  <c r="E26" i="2"/>
  <c r="D26" i="2"/>
  <c r="C26" i="2"/>
  <c r="E24" i="2"/>
  <c r="D24" i="2"/>
  <c r="C24" i="2"/>
  <c r="E23" i="2"/>
  <c r="E20" i="2" s="1"/>
  <c r="D23" i="2"/>
  <c r="C23" i="2"/>
  <c r="E22" i="2"/>
  <c r="D22" i="2"/>
  <c r="D20" i="2" s="1"/>
  <c r="C22" i="2"/>
  <c r="E21" i="2"/>
  <c r="D21" i="2"/>
  <c r="C21" i="2"/>
  <c r="C20" i="2" s="1"/>
  <c r="E19" i="2"/>
  <c r="C19" i="2"/>
  <c r="E18" i="2"/>
  <c r="E17" i="2"/>
  <c r="D17" i="2"/>
  <c r="C17" i="2"/>
  <c r="E16" i="2"/>
  <c r="D16" i="2"/>
  <c r="C16" i="2"/>
  <c r="C13" i="2" s="1"/>
  <c r="E15" i="2"/>
  <c r="D15" i="2"/>
  <c r="C15" i="2"/>
  <c r="E14" i="2"/>
  <c r="E13" i="2" s="1"/>
  <c r="D14" i="2"/>
  <c r="C14" i="2"/>
  <c r="D13" i="2"/>
  <c r="E12" i="2"/>
  <c r="D12" i="2"/>
  <c r="C12" i="2"/>
  <c r="E11" i="2"/>
  <c r="D11" i="2"/>
  <c r="C11" i="2"/>
  <c r="E10" i="2"/>
  <c r="D10" i="2"/>
  <c r="C10" i="2"/>
  <c r="E9" i="2"/>
  <c r="D9" i="2"/>
  <c r="C9" i="2"/>
  <c r="E8" i="2"/>
  <c r="D8" i="2"/>
  <c r="C8" i="2"/>
  <c r="C28" i="2" l="1"/>
  <c r="C30" i="2" s="1"/>
  <c r="C32" i="2" s="1"/>
  <c r="C33" i="2" s="1"/>
  <c r="E28" i="2"/>
  <c r="E30" i="2" s="1"/>
  <c r="E32" i="2" s="1"/>
  <c r="E33" i="2" s="1"/>
  <c r="D28" i="2"/>
  <c r="D30" i="2" s="1"/>
  <c r="D32" i="2" s="1"/>
  <c r="D33" i="2" s="1"/>
</calcChain>
</file>

<file path=xl/sharedStrings.xml><?xml version="1.0" encoding="utf-8"?>
<sst xmlns="http://schemas.openxmlformats.org/spreadsheetml/2006/main" count="39" uniqueCount="39">
  <si>
    <t>APSTIPRINĀTS</t>
  </si>
  <si>
    <t xml:space="preserve">Ādažu novada izglītības iestāžu izdevumu tāmes 2017.gadam. </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</si>
  <si>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</si>
  <si>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</si>
  <si>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</si>
  <si>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</si>
  <si>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</si>
  <si>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</si>
  <si>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</si>
  <si>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</si>
  <si>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</si>
  <si>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</si>
  <si>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</si>
  <si>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</si>
  <si>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</si>
  <si>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</si>
  <si>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</si>
  <si>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</si>
  <si>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</si>
  <si>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</si>
  <si>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</si>
  <si>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</si>
  <si>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</si>
  <si>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</si>
  <si>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</si>
  <si>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</si>
  <si>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</si>
  <si>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</si>
  <si>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</si>
  <si>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 xml:space="preserve">Domes priekšsēdētājs </t>
  </si>
  <si>
    <t>M.Sprindžuks</t>
  </si>
  <si>
    <t>Ādažu PII, EUR 26.09.2017. pēc 2016.gada faktiskajām izmaksām</t>
  </si>
  <si>
    <t>Kadagas PII, EUR 26.09.2017. pēc 2016.gada faktiskajām izmaksām</t>
  </si>
  <si>
    <t>Ādažu vidusskola, EUR 26.09.2017. pēc 2016.gada faktiskajām izmaksām</t>
  </si>
  <si>
    <t>Skolēnu skaits (uz 01.09.2017.)</t>
  </si>
  <si>
    <r>
      <t xml:space="preserve">Materiāli </t>
    </r>
    <r>
      <rPr>
        <i/>
        <sz val="11"/>
        <color theme="1"/>
        <rFont val="Calibri"/>
        <family val="1"/>
        <charset val="186"/>
        <scheme val="minor"/>
      </rPr>
      <t>(neieskaitot mērķdotāciju mācību materiāliem)</t>
    </r>
  </si>
  <si>
    <r>
      <t xml:space="preserve">Bibliotēku krājumi </t>
    </r>
    <r>
      <rPr>
        <i/>
        <sz val="11"/>
        <color theme="1"/>
        <rFont val="Calibri"/>
        <family val="1"/>
        <charset val="186"/>
        <scheme val="minor"/>
      </rPr>
      <t xml:space="preserve"> (neieskaitot mērķdotāciju mācību materiāliem)</t>
    </r>
  </si>
  <si>
    <t>Ar Ādažu novada domes 2017.gada 26.septembra sēdes lēmumu protokols Nr.17</t>
  </si>
  <si>
    <t xml:space="preserve">Izmaksu aprēķins veikts atbilstoši LR Ministru kabineta 2016.gada 28.jūnija noteikumiem Nr.418 "Kārtība, kādā veicami pašvaldību savstarpējie norēķini par izglītības iestāžu sniegtajiem pakalpojumiem", balstoties uz 2016.gada faktiskajām izmaksām.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</si>
</sst>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6" x14ac:knownFonts="1">
    <font>
      <sz val="11"/>
      <color theme="1"/>
      <name val="Calibri"/>
      <family val="2"/>
      <charset val="186"/>
      <scheme val="minor"/>
    </font>
    <font>
      <sz val="10"/>
      <name val="Times New Roman"/>
      <family val="1"/>
      <charset val="186"/>
    </font>
    <font>
      <sz val="9"/>
      <color theme="1"/>
      <name val="Arial"/>
      <family val="2"/>
      <charset val="186"/>
    </font>
    <font>
      <i/>
      <sz val="11"/>
      <color theme="1"/>
      <name val="Calibri"/>
      <family val="1"/>
      <charset val="186"/>
      <scheme val="minor"/>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s>
  <fills count="3">
    <fill>
      <patternFill patternType="none"/>
    </fill>
    <fill>
      <patternFill patternType="gray125"/>
    </fill>
    <fill>
      <patternFill patternType="solid">
        <fgColor indexed="50"/>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59">
    <xf numFmtId="0" fontId="0" fillId="0" borderId="0" xfId="0"/>
    <xf numFmtId="0" fontId="4" fillId="0" borderId="0" xfId="2" applyFont="1"/>
    <xf numFmtId="0" fontId="5" fillId="0" borderId="0" xfId="2" applyFont="1" applyAlignment="1">
      <alignment horizontal="right" vertical="center" wrapText="1"/>
    </xf>
    <xf numFmtId="0" fontId="6" fillId="0" borderId="0" xfId="2" applyFont="1" applyAlignment="1">
      <alignment horizontal="right" vertical="center" wrapText="1"/>
    </xf>
    <xf numFmtId="0" fontId="6" fillId="0" borderId="0" xfId="2" applyFont="1" applyAlignment="1">
      <alignment horizontal="right" vertical="center"/>
    </xf>
    <xf numFmtId="0" fontId="7" fillId="0" borderId="0" xfId="2" applyFont="1" applyAlignment="1">
      <alignment horizontal="center"/>
    </xf>
    <xf numFmtId="0" fontId="7" fillId="0" borderId="0" xfId="2" applyFont="1" applyAlignment="1"/>
    <xf numFmtId="0" fontId="7" fillId="0" borderId="0" xfId="2" applyFont="1" applyAlignment="1">
      <alignment wrapText="1"/>
    </xf>
    <xf numFmtId="0" fontId="8" fillId="0" borderId="0" xfId="2" applyFont="1"/>
    <xf numFmtId="0" fontId="4" fillId="0" borderId="0" xfId="2" applyFont="1" applyAlignment="1">
      <alignment horizontal="center"/>
    </xf>
    <xf numFmtId="0" fontId="4" fillId="0" borderId="0" xfId="2" applyFont="1" applyAlignment="1">
      <alignment horizontal="center" wrapText="1"/>
    </xf>
    <xf numFmtId="2" fontId="9" fillId="2" borderId="1" xfId="2" applyNumberFormat="1"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5" fillId="0" borderId="0" xfId="2" applyFont="1"/>
    <xf numFmtId="0" fontId="5" fillId="0" borderId="5" xfId="2" applyFont="1" applyBorder="1" applyAlignment="1">
      <alignment horizontal="center"/>
    </xf>
    <xf numFmtId="0" fontId="5" fillId="0" borderId="6" xfId="2" applyFont="1" applyBorder="1" applyAlignment="1">
      <alignment horizontal="left" wrapText="1"/>
    </xf>
    <xf numFmtId="4" fontId="5" fillId="0" borderId="7" xfId="2" applyNumberFormat="1" applyFont="1" applyFill="1" applyBorder="1" applyAlignment="1">
      <alignment horizontal="center"/>
    </xf>
    <xf numFmtId="4" fontId="5" fillId="0" borderId="8" xfId="2" applyNumberFormat="1" applyFont="1" applyFill="1" applyBorder="1" applyAlignment="1">
      <alignment horizontal="center"/>
    </xf>
    <xf numFmtId="0" fontId="10" fillId="0" borderId="5" xfId="2" applyFont="1" applyBorder="1" applyAlignment="1">
      <alignment horizontal="center"/>
    </xf>
    <xf numFmtId="0" fontId="10" fillId="0" borderId="6" xfId="2" applyFont="1" applyBorder="1" applyAlignment="1">
      <alignment horizontal="left" wrapText="1"/>
    </xf>
    <xf numFmtId="4" fontId="10" fillId="0" borderId="7" xfId="2" applyNumberFormat="1" applyFont="1" applyFill="1" applyBorder="1" applyAlignment="1">
      <alignment horizontal="center"/>
    </xf>
    <xf numFmtId="4" fontId="10" fillId="0" borderId="8" xfId="2" applyNumberFormat="1" applyFont="1" applyFill="1" applyBorder="1" applyAlignment="1">
      <alignment horizontal="center"/>
    </xf>
    <xf numFmtId="0" fontId="5" fillId="0" borderId="9" xfId="2" applyFont="1" applyBorder="1" applyAlignment="1">
      <alignment wrapText="1"/>
    </xf>
    <xf numFmtId="0" fontId="11" fillId="0" borderId="5" xfId="2" applyFont="1" applyBorder="1" applyAlignment="1">
      <alignment horizontal="right"/>
    </xf>
    <xf numFmtId="0" fontId="11" fillId="0" borderId="6" xfId="2" applyFont="1" applyBorder="1" applyAlignment="1">
      <alignment horizontal="right" wrapText="1"/>
    </xf>
    <xf numFmtId="4" fontId="11" fillId="0" borderId="7" xfId="2" applyNumberFormat="1" applyFont="1" applyFill="1" applyBorder="1" applyAlignment="1">
      <alignment horizontal="center"/>
    </xf>
    <xf numFmtId="4" fontId="11" fillId="0" borderId="8" xfId="2" applyNumberFormat="1" applyFont="1" applyFill="1" applyBorder="1" applyAlignment="1">
      <alignment horizontal="center"/>
    </xf>
    <xf numFmtId="0" fontId="5" fillId="0" borderId="10" xfId="2" applyFont="1" applyBorder="1" applyAlignment="1">
      <alignment horizontal="center"/>
    </xf>
    <xf numFmtId="0" fontId="5" fillId="0" borderId="11" xfId="2" applyFont="1" applyBorder="1" applyAlignment="1">
      <alignment horizontal="left" wrapText="1"/>
    </xf>
    <xf numFmtId="4" fontId="5" fillId="0" borderId="12" xfId="2" applyNumberFormat="1" applyFont="1" applyBorder="1" applyAlignment="1">
      <alignment horizontal="center"/>
    </xf>
    <xf numFmtId="4" fontId="5" fillId="0" borderId="12" xfId="2" applyNumberFormat="1" applyFont="1" applyFill="1" applyBorder="1" applyAlignment="1">
      <alignment horizontal="center"/>
    </xf>
    <xf numFmtId="4" fontId="5" fillId="0" borderId="13" xfId="2" applyNumberFormat="1" applyFont="1" applyFill="1" applyBorder="1" applyAlignment="1">
      <alignment horizontal="center"/>
    </xf>
    <xf numFmtId="0" fontId="9" fillId="0" borderId="14" xfId="2" applyFont="1" applyBorder="1" applyAlignment="1">
      <alignment horizontal="center"/>
    </xf>
    <xf numFmtId="0" fontId="9" fillId="0" borderId="15" xfId="2" applyFont="1" applyBorder="1" applyAlignment="1">
      <alignment horizontal="left" wrapText="1"/>
    </xf>
    <xf numFmtId="4" fontId="9" fillId="0" borderId="16" xfId="2" applyNumberFormat="1" applyFont="1" applyBorder="1" applyAlignment="1">
      <alignment horizontal="center"/>
    </xf>
    <xf numFmtId="4" fontId="9" fillId="0" borderId="17" xfId="2" applyNumberFormat="1" applyFont="1" applyBorder="1" applyAlignment="1">
      <alignment horizontal="center"/>
    </xf>
    <xf numFmtId="0" fontId="5" fillId="0" borderId="6" xfId="2" applyFont="1" applyBorder="1" applyAlignment="1">
      <alignment horizontal="center" wrapText="1"/>
    </xf>
    <xf numFmtId="4" fontId="5" fillId="0" borderId="7" xfId="2" applyNumberFormat="1" applyFont="1" applyBorder="1" applyAlignment="1">
      <alignment horizontal="center"/>
    </xf>
    <xf numFmtId="0" fontId="5" fillId="0" borderId="18" xfId="2" applyFont="1" applyBorder="1"/>
    <xf numFmtId="4" fontId="9" fillId="0" borderId="19" xfId="2" applyNumberFormat="1" applyFont="1" applyBorder="1" applyAlignment="1">
      <alignment horizontal="center"/>
    </xf>
    <xf numFmtId="3" fontId="12" fillId="0" borderId="7" xfId="2" applyNumberFormat="1" applyFont="1" applyBorder="1" applyAlignment="1">
      <alignment horizontal="center"/>
    </xf>
    <xf numFmtId="0" fontId="12" fillId="0" borderId="8" xfId="2" applyNumberFormat="1" applyFont="1" applyBorder="1" applyAlignment="1">
      <alignment horizontal="center"/>
    </xf>
    <xf numFmtId="0" fontId="9" fillId="0" borderId="6" xfId="2" applyFont="1" applyBorder="1" applyAlignment="1">
      <alignment horizontal="left" wrapText="1"/>
    </xf>
    <xf numFmtId="4" fontId="9" fillId="0" borderId="7" xfId="2" applyNumberFormat="1" applyFont="1" applyFill="1" applyBorder="1" applyAlignment="1">
      <alignment horizontal="center"/>
    </xf>
    <xf numFmtId="4" fontId="9" fillId="0" borderId="8" xfId="2" applyNumberFormat="1" applyFont="1" applyFill="1" applyBorder="1" applyAlignment="1">
      <alignment horizontal="center"/>
    </xf>
    <xf numFmtId="4" fontId="5" fillId="0" borderId="8" xfId="2" applyNumberFormat="1" applyFont="1" applyBorder="1" applyAlignment="1">
      <alignment horizontal="center"/>
    </xf>
    <xf numFmtId="0" fontId="6" fillId="0" borderId="11" xfId="2" applyFont="1" applyBorder="1" applyAlignment="1">
      <alignment horizontal="right" wrapText="1"/>
    </xf>
    <xf numFmtId="0" fontId="5" fillId="0" borderId="12" xfId="2" applyFont="1" applyBorder="1" applyAlignment="1">
      <alignment horizontal="center"/>
    </xf>
    <xf numFmtId="0" fontId="5" fillId="0" borderId="13" xfId="2" applyFont="1" applyBorder="1" applyAlignment="1">
      <alignment horizontal="center"/>
    </xf>
    <xf numFmtId="0" fontId="13" fillId="0" borderId="0" xfId="2" applyFont="1" applyAlignment="1">
      <alignment horizontal="right" wrapText="1"/>
    </xf>
    <xf numFmtId="43" fontId="4" fillId="0" borderId="0" xfId="1" applyFont="1"/>
    <xf numFmtId="0" fontId="14" fillId="0" borderId="0" xfId="2" applyFont="1"/>
    <xf numFmtId="0" fontId="15" fillId="0" borderId="0" xfId="2" applyFont="1" applyAlignment="1">
      <alignment horizontal="justify" wrapText="1"/>
    </xf>
    <xf numFmtId="0" fontId="15" fillId="0" borderId="0" xfId="2" applyFont="1" applyAlignment="1">
      <alignment wrapText="1"/>
    </xf>
    <xf numFmtId="0" fontId="15" fillId="0" borderId="0" xfId="2" applyFont="1" applyAlignment="1">
      <alignment horizontal="left" wrapText="1"/>
    </xf>
    <xf numFmtId="0" fontId="5" fillId="0" borderId="0" xfId="2" applyFont="1" applyAlignment="1">
      <alignment wrapText="1"/>
    </xf>
    <xf numFmtId="0" fontId="4" fillId="0" borderId="0" xfId="2" applyFont="1" applyAlignment="1">
      <alignment wrapText="1"/>
    </xf>
  </cellXfs>
  <cellStyles count="3">
    <cellStyle name="Comma" xfId="1" builtinId="3"/>
    <cellStyle name="Normal" xfId="0" builtinId="0"/>
    <cellStyle name="Parasts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eputati\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deputati\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deputati\Users\sarmite\Desktop\2010\2017\Izgl_iest_tames\Izgl_iest_tames_2017_pielikums_lemumam_170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dzfinansejum_PPII_2017 (2)"/>
      <sheetName val="Lidzfinansejum_PPII_2017"/>
      <sheetName val="Kopa_apstiprinasanai_2017"/>
      <sheetName val="Kopa_apstiprinasanai_2016"/>
      <sheetName val="0910"/>
      <sheetName val="0920"/>
      <sheetName val="0950"/>
      <sheetName val="Lidzfinansejum_PPII_2017_formul"/>
    </sheetNames>
    <sheetDataSet>
      <sheetData sheetId="0"/>
      <sheetData sheetId="1"/>
      <sheetData sheetId="2"/>
      <sheetData sheetId="3"/>
      <sheetData sheetId="4">
        <row r="28">
          <cell r="D28">
            <v>109618.47</v>
          </cell>
        </row>
        <row r="33">
          <cell r="D33">
            <v>26316.18</v>
          </cell>
        </row>
        <row r="77">
          <cell r="D77">
            <v>440744</v>
          </cell>
        </row>
        <row r="83">
          <cell r="D83">
            <v>17391.189999999999</v>
          </cell>
        </row>
        <row r="84">
          <cell r="D84">
            <v>106061.64</v>
          </cell>
        </row>
        <row r="91">
          <cell r="D91">
            <v>0</v>
          </cell>
        </row>
        <row r="95">
          <cell r="D95">
            <v>647.70000000000005</v>
          </cell>
        </row>
        <row r="98">
          <cell r="D98">
            <v>32820.68</v>
          </cell>
        </row>
        <row r="102">
          <cell r="D102">
            <v>3856.64</v>
          </cell>
        </row>
        <row r="106">
          <cell r="D106">
            <v>108383.92</v>
          </cell>
        </row>
        <row r="112">
          <cell r="D112">
            <v>4946.62</v>
          </cell>
        </row>
        <row r="118">
          <cell r="D118">
            <v>26692.63</v>
          </cell>
        </row>
        <row r="121">
          <cell r="D121">
            <v>43895.040000000001</v>
          </cell>
        </row>
        <row r="123">
          <cell r="D123">
            <v>0</v>
          </cell>
        </row>
        <row r="124">
          <cell r="D124">
            <v>211.88</v>
          </cell>
        </row>
        <row r="126">
          <cell r="C126">
            <v>8035</v>
          </cell>
        </row>
        <row r="127">
          <cell r="D127">
            <v>8286.44</v>
          </cell>
          <cell r="G127">
            <v>2905</v>
          </cell>
        </row>
      </sheetData>
      <sheetData sheetId="5">
        <row r="28">
          <cell r="D28">
            <v>38857.410000000003</v>
          </cell>
        </row>
        <row r="31">
          <cell r="D31">
            <v>9259.6200000000008</v>
          </cell>
        </row>
        <row r="77">
          <cell r="D77">
            <v>328600.68</v>
          </cell>
        </row>
        <row r="84">
          <cell r="D84">
            <v>12974.49</v>
          </cell>
        </row>
        <row r="85">
          <cell r="D85">
            <v>78561.259999999995</v>
          </cell>
        </row>
        <row r="92">
          <cell r="D92">
            <v>0</v>
          </cell>
        </row>
        <row r="99">
          <cell r="D99">
            <v>3300.13</v>
          </cell>
        </row>
        <row r="102">
          <cell r="D102">
            <v>24780.81</v>
          </cell>
        </row>
        <row r="106">
          <cell r="D106">
            <v>2012.14</v>
          </cell>
        </row>
        <row r="110">
          <cell r="D110">
            <v>19542.35100000001</v>
          </cell>
        </row>
        <row r="119">
          <cell r="D119">
            <v>6585.48</v>
          </cell>
        </row>
        <row r="122">
          <cell r="D122">
            <v>20602.62</v>
          </cell>
        </row>
        <row r="124">
          <cell r="D124">
            <v>112.92</v>
          </cell>
        </row>
        <row r="125">
          <cell r="D125">
            <v>99.74</v>
          </cell>
        </row>
        <row r="127">
          <cell r="D127">
            <v>8349.0300000000007</v>
          </cell>
        </row>
        <row r="128">
          <cell r="D128">
            <v>3902</v>
          </cell>
          <cell r="G128">
            <v>1362</v>
          </cell>
        </row>
      </sheetData>
      <sheetData sheetId="6">
        <row r="25">
          <cell r="D25">
            <v>1212189.93</v>
          </cell>
        </row>
        <row r="30">
          <cell r="D30">
            <v>293481.02</v>
          </cell>
        </row>
        <row r="77">
          <cell r="D77">
            <v>341132.76</v>
          </cell>
        </row>
        <row r="83">
          <cell r="D83">
            <v>14126.15</v>
          </cell>
        </row>
        <row r="85">
          <cell r="D85">
            <v>81531.45</v>
          </cell>
        </row>
        <row r="92">
          <cell r="D92">
            <v>0</v>
          </cell>
        </row>
        <row r="98">
          <cell r="D98">
            <v>5436.87</v>
          </cell>
        </row>
        <row r="101">
          <cell r="D101">
            <v>66241.990000000005</v>
          </cell>
        </row>
        <row r="105">
          <cell r="D105">
            <v>59133.66</v>
          </cell>
        </row>
        <row r="109">
          <cell r="D109">
            <v>201640.71</v>
          </cell>
        </row>
        <row r="115">
          <cell r="D115">
            <v>5632.4</v>
          </cell>
        </row>
        <row r="117">
          <cell r="D117">
            <v>108.48</v>
          </cell>
        </row>
        <row r="122">
          <cell r="D122">
            <v>46956.67</v>
          </cell>
        </row>
        <row r="125">
          <cell r="D125">
            <v>45757.23</v>
          </cell>
        </row>
        <row r="127">
          <cell r="D127">
            <v>1314.91</v>
          </cell>
        </row>
        <row r="128">
          <cell r="D128">
            <v>569.63</v>
          </cell>
        </row>
        <row r="130">
          <cell r="D130">
            <v>16129.96</v>
          </cell>
        </row>
        <row r="133">
          <cell r="D133">
            <v>35648.35</v>
          </cell>
        </row>
        <row r="139">
          <cell r="D139">
            <v>25685.02</v>
          </cell>
          <cell r="G139">
            <v>22419</v>
          </cell>
        </row>
      </sheetData>
      <sheetData sheetId="7"/>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2"/>
  <sheetViews>
    <sheetView tabSelected="1" topLeftCell="A22" zoomScaleNormal="100" workbookViewId="0"/>
  </sheetViews>
  <sheetFormatPr defaultRowHeight="18.75" outlineLevelCol="1" x14ac:dyDescent="0.3"/>
  <cols>
    <col min="1" max="1" width="10.42578125" style="1" customWidth="1"/>
    <col min="2" max="2" width="40.140625" style="58" customWidth="1"/>
    <col min="3" max="4" width="23.28515625" style="1" customWidth="1" outlineLevel="1"/>
    <col min="5" max="5" width="23.28515625" style="1" customWidth="1"/>
    <col min="6" max="16384" width="9.140625" style="1"/>
  </cols>
  <sheetData>
    <row r="1" spans="1:5" ht="18.75" customHeight="1" x14ac:dyDescent="0.3">
      <c r="B1" s="2"/>
      <c r="C1" s="2"/>
      <c r="E1" s="3" t="s">
        <v>0</v>
      </c>
    </row>
    <row r="2" spans="1:5" ht="18.75" customHeight="1" x14ac:dyDescent="0.3">
      <c r="B2" s="2"/>
      <c r="C2" s="2"/>
      <c r="E2" s="4" t="s">
        <v>37</v>
      </c>
    </row>
    <row r="3" spans="1:5" ht="18.75" customHeight="1" x14ac:dyDescent="0.3">
      <c r="B3" s="2"/>
      <c r="C3" s="2"/>
    </row>
    <row r="4" spans="1:5" x14ac:dyDescent="0.3">
      <c r="A4" s="5" t="s">
        <v>1</v>
      </c>
      <c r="B4" s="5"/>
      <c r="C4" s="5"/>
      <c r="D4" s="5"/>
      <c r="E4" s="5"/>
    </row>
    <row r="5" spans="1:5" ht="15" customHeight="1" x14ac:dyDescent="0.3">
      <c r="A5" s="6"/>
      <c r="B5" s="7"/>
      <c r="C5" s="6"/>
      <c r="D5" s="8"/>
    </row>
    <row r="6" spans="1:5" ht="15" customHeight="1" thickBot="1" x14ac:dyDescent="0.35">
      <c r="A6" s="9"/>
      <c r="B6" s="10"/>
      <c r="C6" s="9"/>
    </row>
    <row r="7" spans="1:5" s="15" customFormat="1" ht="63" customHeight="1" x14ac:dyDescent="0.25">
      <c r="A7" s="11" t="s">
        <v>2</v>
      </c>
      <c r="B7" s="12" t="s">
        <v>3</v>
      </c>
      <c r="C7" s="13" t="s">
        <v>31</v>
      </c>
      <c r="D7" s="13" t="s">
        <v>32</v>
      </c>
      <c r="E7" s="14" t="s">
        <v>33</v>
      </c>
    </row>
    <row r="8" spans="1:5" s="15" customFormat="1" ht="31.5" x14ac:dyDescent="0.25">
      <c r="A8" s="16">
        <v>1100</v>
      </c>
      <c r="B8" s="17" t="s">
        <v>4</v>
      </c>
      <c r="C8" s="18">
        <f>'[3]0910'!D77-'[3]0910'!D83</f>
        <v>423352.81</v>
      </c>
      <c r="D8" s="18">
        <f>'[3]0920'!D77-'[3]0920'!D84</f>
        <v>315626.19</v>
      </c>
      <c r="E8" s="19">
        <f>'[3]0950'!D77-'[3]0950'!D83</f>
        <v>327006.61</v>
      </c>
    </row>
    <row r="9" spans="1:5" s="15" customFormat="1" ht="15.75" x14ac:dyDescent="0.25">
      <c r="A9" s="20">
        <v>1100</v>
      </c>
      <c r="B9" s="21" t="s">
        <v>5</v>
      </c>
      <c r="C9" s="22">
        <f>'[3]0910'!D28</f>
        <v>109618.47</v>
      </c>
      <c r="D9" s="22">
        <f>'[3]0920'!D28</f>
        <v>38857.410000000003</v>
      </c>
      <c r="E9" s="23">
        <f>'[3]0950'!D25</f>
        <v>1212189.93</v>
      </c>
    </row>
    <row r="10" spans="1:5" s="15" customFormat="1" ht="15.75" x14ac:dyDescent="0.25">
      <c r="A10" s="16">
        <v>1200</v>
      </c>
      <c r="B10" s="17" t="s">
        <v>6</v>
      </c>
      <c r="C10" s="18">
        <f>'[3]0910'!D84-'[3]0910'!D83*0.2359</f>
        <v>101959.058279</v>
      </c>
      <c r="D10" s="18">
        <f>'[3]0920'!D85-'[3]0920'!D84*0.2359</f>
        <v>75500.577808999995</v>
      </c>
      <c r="E10" s="19">
        <f>'[3]0950'!D85-'[3]0950'!D83*0.2359</f>
        <v>78199.091214999993</v>
      </c>
    </row>
    <row r="11" spans="1:5" s="15" customFormat="1" ht="31.5" x14ac:dyDescent="0.25">
      <c r="A11" s="20">
        <v>1200</v>
      </c>
      <c r="B11" s="21" t="s">
        <v>7</v>
      </c>
      <c r="C11" s="22">
        <f>'[3]0910'!D33</f>
        <v>26316.18</v>
      </c>
      <c r="D11" s="22">
        <f>'[3]0920'!D31</f>
        <v>9259.6200000000008</v>
      </c>
      <c r="E11" s="23">
        <f>'[3]0950'!D30</f>
        <v>293481.02</v>
      </c>
    </row>
    <row r="12" spans="1:5" s="15" customFormat="1" ht="31.5" x14ac:dyDescent="0.25">
      <c r="A12" s="16">
        <v>2110</v>
      </c>
      <c r="B12" s="24" t="s">
        <v>8</v>
      </c>
      <c r="C12" s="18">
        <f>'[3]0910'!D91</f>
        <v>0</v>
      </c>
      <c r="D12" s="18">
        <f>'[3]0920'!D92</f>
        <v>0</v>
      </c>
      <c r="E12" s="19">
        <f>'[3]0950'!D92</f>
        <v>0</v>
      </c>
    </row>
    <row r="13" spans="1:5" s="15" customFormat="1" ht="15.75" x14ac:dyDescent="0.25">
      <c r="A13" s="16">
        <v>2200</v>
      </c>
      <c r="B13" s="17" t="s">
        <v>9</v>
      </c>
      <c r="C13" s="18">
        <f>C14+C15+C16+C17+C18+C19</f>
        <v>150655.56</v>
      </c>
      <c r="D13" s="18">
        <f t="shared" ref="D13:E13" si="0">D14+D15+D16+D17+D18+D19</f>
        <v>49635.431000000011</v>
      </c>
      <c r="E13" s="18">
        <f t="shared" si="0"/>
        <v>338194.11</v>
      </c>
    </row>
    <row r="14" spans="1:5" s="15" customFormat="1" ht="31.5" x14ac:dyDescent="0.25">
      <c r="A14" s="25">
        <v>2210</v>
      </c>
      <c r="B14" s="26" t="s">
        <v>10</v>
      </c>
      <c r="C14" s="27">
        <f>'[3]0910'!D95</f>
        <v>647.70000000000005</v>
      </c>
      <c r="D14" s="27">
        <f>'[3]0920'!D99</f>
        <v>3300.13</v>
      </c>
      <c r="E14" s="28">
        <f>'[3]0950'!D98</f>
        <v>5436.87</v>
      </c>
    </row>
    <row r="15" spans="1:5" s="15" customFormat="1" ht="31.5" x14ac:dyDescent="0.25">
      <c r="A15" s="25">
        <v>2220</v>
      </c>
      <c r="B15" s="26" t="s">
        <v>11</v>
      </c>
      <c r="C15" s="27">
        <f>'[3]0910'!D98</f>
        <v>32820.68</v>
      </c>
      <c r="D15" s="27">
        <f>'[3]0920'!D102</f>
        <v>24780.81</v>
      </c>
      <c r="E15" s="28">
        <f>'[3]0950'!D101</f>
        <v>66241.990000000005</v>
      </c>
    </row>
    <row r="16" spans="1:5" s="15" customFormat="1" ht="47.25" x14ac:dyDescent="0.25">
      <c r="A16" s="25">
        <v>2230</v>
      </c>
      <c r="B16" s="26" t="s">
        <v>12</v>
      </c>
      <c r="C16" s="27">
        <f>'[3]0910'!D102</f>
        <v>3856.64</v>
      </c>
      <c r="D16" s="27">
        <f>'[3]0920'!D106</f>
        <v>2012.14</v>
      </c>
      <c r="E16" s="28">
        <f>'[3]0950'!D105</f>
        <v>59133.66</v>
      </c>
    </row>
    <row r="17" spans="1:5" s="15" customFormat="1" ht="15.75" x14ac:dyDescent="0.25">
      <c r="A17" s="25">
        <v>2240</v>
      </c>
      <c r="B17" s="26" t="s">
        <v>13</v>
      </c>
      <c r="C17" s="27">
        <f>'[3]0910'!D106</f>
        <v>108383.92</v>
      </c>
      <c r="D17" s="27">
        <f>'[3]0920'!D110</f>
        <v>19542.35100000001</v>
      </c>
      <c r="E17" s="28">
        <f>'[3]0950'!D109</f>
        <v>201640.71</v>
      </c>
    </row>
    <row r="18" spans="1:5" s="15" customFormat="1" ht="15.75" x14ac:dyDescent="0.25">
      <c r="A18" s="25">
        <v>2250</v>
      </c>
      <c r="B18" s="26" t="s">
        <v>14</v>
      </c>
      <c r="C18" s="27">
        <v>0</v>
      </c>
      <c r="D18" s="27">
        <v>0</v>
      </c>
      <c r="E18" s="28">
        <f>'[3]0950'!D115</f>
        <v>5632.4</v>
      </c>
    </row>
    <row r="19" spans="1:5" s="15" customFormat="1" ht="47.25" x14ac:dyDescent="0.25">
      <c r="A19" s="25">
        <v>2260</v>
      </c>
      <c r="B19" s="26" t="s">
        <v>15</v>
      </c>
      <c r="C19" s="27">
        <f>'[3]0910'!D112</f>
        <v>4946.62</v>
      </c>
      <c r="D19" s="27">
        <v>0</v>
      </c>
      <c r="E19" s="28">
        <f>'[3]0950'!D117</f>
        <v>108.48</v>
      </c>
    </row>
    <row r="20" spans="1:5" s="15" customFormat="1" ht="33" customHeight="1" x14ac:dyDescent="0.25">
      <c r="A20" s="16">
        <v>2300</v>
      </c>
      <c r="B20" s="17" t="s">
        <v>35</v>
      </c>
      <c r="C20" s="18">
        <f>C21+C22+C23+C24+C25+C26</f>
        <v>84215.99</v>
      </c>
      <c r="D20" s="18">
        <f t="shared" ref="D20:E20" si="1">D21+D22+D23+D24+D25+D26</f>
        <v>38063.950000000004</v>
      </c>
      <c r="E20" s="18">
        <f t="shared" si="1"/>
        <v>143746.93</v>
      </c>
    </row>
    <row r="21" spans="1:5" s="15" customFormat="1" ht="16.5" customHeight="1" x14ac:dyDescent="0.25">
      <c r="A21" s="25">
        <v>2310</v>
      </c>
      <c r="B21" s="26" t="s">
        <v>16</v>
      </c>
      <c r="C21" s="27">
        <f>'[3]0910'!D118</f>
        <v>26692.63</v>
      </c>
      <c r="D21" s="27">
        <f>'[3]0920'!D119</f>
        <v>6585.48</v>
      </c>
      <c r="E21" s="28">
        <f>'[3]0950'!D122</f>
        <v>46956.67</v>
      </c>
    </row>
    <row r="22" spans="1:5" s="15" customFormat="1" ht="32.25" customHeight="1" x14ac:dyDescent="0.25">
      <c r="A22" s="25">
        <v>2320</v>
      </c>
      <c r="B22" s="26" t="s">
        <v>17</v>
      </c>
      <c r="C22" s="27">
        <f>'[3]0910'!D121-'[3]0910'!D123</f>
        <v>43895.040000000001</v>
      </c>
      <c r="D22" s="27">
        <f>'[3]0920'!D122-'[3]0920'!D124</f>
        <v>20489.7</v>
      </c>
      <c r="E22" s="28">
        <f>'[3]0950'!D125-'[3]0950'!D127</f>
        <v>44442.32</v>
      </c>
    </row>
    <row r="23" spans="1:5" s="15" customFormat="1" ht="30" customHeight="1" x14ac:dyDescent="0.25">
      <c r="A23" s="25">
        <v>2340</v>
      </c>
      <c r="B23" s="26" t="s">
        <v>18</v>
      </c>
      <c r="C23" s="27">
        <f>'[3]0910'!D124</f>
        <v>211.88</v>
      </c>
      <c r="D23" s="27">
        <f>'[3]0920'!D125</f>
        <v>99.74</v>
      </c>
      <c r="E23" s="28">
        <f>'[3]0950'!D128</f>
        <v>569.63</v>
      </c>
    </row>
    <row r="24" spans="1:5" s="15" customFormat="1" ht="33" customHeight="1" x14ac:dyDescent="0.25">
      <c r="A24" s="25">
        <v>2350</v>
      </c>
      <c r="B24" s="26" t="s">
        <v>19</v>
      </c>
      <c r="C24" s="27">
        <f>'[3]0910'!C126</f>
        <v>8035</v>
      </c>
      <c r="D24" s="27">
        <f>'[3]0920'!D127</f>
        <v>8349.0300000000007</v>
      </c>
      <c r="E24" s="28">
        <f>'[3]0950'!D130</f>
        <v>16129.96</v>
      </c>
    </row>
    <row r="25" spans="1:5" s="15" customFormat="1" ht="51.75" customHeight="1" x14ac:dyDescent="0.25">
      <c r="A25" s="25">
        <v>2360</v>
      </c>
      <c r="B25" s="26" t="s">
        <v>20</v>
      </c>
      <c r="C25" s="27">
        <v>0</v>
      </c>
      <c r="D25" s="27">
        <v>0</v>
      </c>
      <c r="E25" s="28">
        <v>0</v>
      </c>
    </row>
    <row r="26" spans="1:5" s="15" customFormat="1" ht="16.5" customHeight="1" x14ac:dyDescent="0.25">
      <c r="A26" s="25">
        <v>2370</v>
      </c>
      <c r="B26" s="26" t="s">
        <v>21</v>
      </c>
      <c r="C26" s="27">
        <f>'[3]0910'!D127-'[3]0910'!G127</f>
        <v>5381.4400000000005</v>
      </c>
      <c r="D26" s="27">
        <f>'[3]0920'!D128-'[3]0920'!G128</f>
        <v>2540</v>
      </c>
      <c r="E26" s="28">
        <f>'[3]0950'!D133-'[3]0950'!G133</f>
        <v>35648.35</v>
      </c>
    </row>
    <row r="27" spans="1:5" s="15" customFormat="1" ht="31.5" thickBot="1" x14ac:dyDescent="0.3">
      <c r="A27" s="29">
        <v>5233</v>
      </c>
      <c r="B27" s="30" t="s">
        <v>36</v>
      </c>
      <c r="C27" s="31"/>
      <c r="D27" s="32"/>
      <c r="E27" s="33">
        <f>'[3]0950'!D139-'[3]0950'!G139</f>
        <v>3266.0200000000004</v>
      </c>
    </row>
    <row r="28" spans="1:5" s="15" customFormat="1" ht="15.75" x14ac:dyDescent="0.25">
      <c r="A28" s="34"/>
      <c r="B28" s="35" t="s">
        <v>22</v>
      </c>
      <c r="C28" s="36">
        <f>C8+C9+C10+C11+C12+C13+C20+C27</f>
        <v>896118.068279</v>
      </c>
      <c r="D28" s="36">
        <f>D8+D9+D10+D11+D12+D13+D20+D27</f>
        <v>526943.17880899995</v>
      </c>
      <c r="E28" s="37">
        <f>E8+E9+E10+E11+E12+E13+E20+E27</f>
        <v>2396083.7112150001</v>
      </c>
    </row>
    <row r="29" spans="1:5" s="15" customFormat="1" ht="15.75" x14ac:dyDescent="0.25">
      <c r="A29" s="16"/>
      <c r="B29" s="38"/>
      <c r="C29" s="39"/>
      <c r="D29" s="40"/>
      <c r="E29" s="41"/>
    </row>
    <row r="30" spans="1:5" s="15" customFormat="1" ht="15.75" x14ac:dyDescent="0.25">
      <c r="A30" s="16"/>
      <c r="B30" s="17" t="s">
        <v>23</v>
      </c>
      <c r="C30" s="18">
        <f>C28-C9-C11</f>
        <v>760183.41827899998</v>
      </c>
      <c r="D30" s="18">
        <f>D28-D9-D11</f>
        <v>478826.14880899992</v>
      </c>
      <c r="E30" s="19">
        <f>E28-E9-E11</f>
        <v>890412.76121500018</v>
      </c>
    </row>
    <row r="31" spans="1:5" s="15" customFormat="1" ht="15.75" x14ac:dyDescent="0.25">
      <c r="A31" s="16"/>
      <c r="B31" s="17" t="s">
        <v>34</v>
      </c>
      <c r="C31" s="42">
        <v>367</v>
      </c>
      <c r="D31" s="42">
        <v>167</v>
      </c>
      <c r="E31" s="43">
        <v>1441</v>
      </c>
    </row>
    <row r="32" spans="1:5" s="15" customFormat="1" ht="15.75" x14ac:dyDescent="0.25">
      <c r="A32" s="16"/>
      <c r="B32" s="17" t="s">
        <v>24</v>
      </c>
      <c r="C32" s="18">
        <f>C30/C31</f>
        <v>2071.3444639754766</v>
      </c>
      <c r="D32" s="18">
        <f>D30/D31</f>
        <v>2867.2224479580832</v>
      </c>
      <c r="E32" s="19">
        <f>E30/E31</f>
        <v>617.91308897640545</v>
      </c>
    </row>
    <row r="33" spans="1:7" x14ac:dyDescent="0.3">
      <c r="A33" s="16"/>
      <c r="B33" s="44" t="s">
        <v>25</v>
      </c>
      <c r="C33" s="45">
        <f>C32/12</f>
        <v>172.61203866462304</v>
      </c>
      <c r="D33" s="45">
        <f>D32/12</f>
        <v>238.93520399650694</v>
      </c>
      <c r="E33" s="46">
        <f>E32/12</f>
        <v>51.492757414700456</v>
      </c>
      <c r="G33" s="15"/>
    </row>
    <row r="34" spans="1:7" x14ac:dyDescent="0.3">
      <c r="A34" s="16"/>
      <c r="B34" s="38"/>
      <c r="C34" s="39"/>
      <c r="D34" s="39"/>
      <c r="E34" s="47"/>
    </row>
    <row r="35" spans="1:7" ht="19.5" thickBot="1" x14ac:dyDescent="0.35">
      <c r="A35" s="29"/>
      <c r="B35" s="48"/>
      <c r="C35" s="49"/>
      <c r="D35" s="49"/>
      <c r="E35" s="50"/>
    </row>
    <row r="36" spans="1:7" ht="6.75" customHeight="1" x14ac:dyDescent="0.3">
      <c r="B36" s="51"/>
      <c r="C36" s="52"/>
      <c r="D36" s="53"/>
    </row>
    <row r="37" spans="1:7" ht="30" customHeight="1" x14ac:dyDescent="0.3">
      <c r="A37" s="54" t="s">
        <v>38</v>
      </c>
      <c r="B37" s="54"/>
      <c r="C37" s="54"/>
      <c r="D37" s="54"/>
      <c r="E37" s="54"/>
      <c r="F37" s="55"/>
    </row>
    <row r="38" spans="1:7" ht="40.5" customHeight="1" x14ac:dyDescent="0.3">
      <c r="A38" s="56" t="s">
        <v>26</v>
      </c>
      <c r="B38" s="56"/>
      <c r="C38" s="56"/>
      <c r="D38" s="56"/>
      <c r="E38" s="56"/>
    </row>
    <row r="39" spans="1:7" ht="50.25" customHeight="1" x14ac:dyDescent="0.3">
      <c r="A39" s="56" t="s">
        <v>27</v>
      </c>
      <c r="B39" s="56"/>
      <c r="C39" s="56"/>
      <c r="D39" s="56"/>
      <c r="E39" s="56"/>
    </row>
    <row r="40" spans="1:7" ht="52.5" customHeight="1" x14ac:dyDescent="0.3">
      <c r="A40" s="56" t="s">
        <v>28</v>
      </c>
      <c r="B40" s="56"/>
      <c r="C40" s="56"/>
      <c r="D40" s="56"/>
      <c r="E40" s="56"/>
    </row>
    <row r="42" spans="1:7" s="15" customFormat="1" ht="15.75" x14ac:dyDescent="0.25">
      <c r="A42" s="15" t="s">
        <v>29</v>
      </c>
      <c r="B42" s="57"/>
      <c r="D42" s="15" t="s">
        <v>30</v>
      </c>
    </row>
  </sheetData>
  <mergeCells count="5">
    <mergeCell ref="A4:E4"/>
    <mergeCell ref="A37:E37"/>
    <mergeCell ref="A38:E38"/>
    <mergeCell ref="A39:E39"/>
    <mergeCell ref="A40:E40"/>
  </mergeCells>
  <printOptions horizontalCentered="1"/>
  <pageMargins left="0.75" right="0.75" top="0.78740157480314965" bottom="0.59055118110236227" header="0" footer="0"/>
  <pageSetup paperSize="9" scale="71"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Kopa_apstiprinasanai_09_2017</vt:lpstr>
      <vt:lpstr>Kopa_apstiprinasanai_09_2017!Print_Area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2017-01-06T09:03:22Z</dcterms:created>
  <dcterms:modified xsi:type="dcterms:W3CDTF">2017-10-04T14:06:11Z</dcterms:modified>
</cp:coreProperties>
</file>