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020"/>
  </bookViews>
  <sheets>
    <sheet name="Attekas_iela_viena_gada" sheetId="2" r:id="rId1"/>
  </sheets>
  <definedNames>
    <definedName name="BaseYear">"$#REF!.$D$7"</definedName>
    <definedName name="BillAnnualDomesticSewerage">"$#REF!.$D$17"</definedName>
    <definedName name="BillAnnualDomesticWater">"$#REF!.$D$17"</definedName>
    <definedName name="CF">"$#REF!.$H$2"</definedName>
    <definedName name="CFCase">"$#REF!.$D$13"</definedName>
    <definedName name="CivilReplacementMask">"$#REF!.$L$9:$AO$9"</definedName>
    <definedName name="CostInitial">"$#REF!.$C$19"</definedName>
    <definedName name="CostPercentPipes">"$#REF!.$C$21"</definedName>
    <definedName name="CostPercentPlant">"$#REF!.$C$22"</definedName>
    <definedName name="CostWaterAsPercentTotal">"$#REF!.$C$20"</definedName>
    <definedName name="disc_rate">"$#REF!.$#REF!$#REF!"</definedName>
    <definedName name="EvalPeriod">"$#REF!.$E$35"</definedName>
    <definedName name="Excel_BuiltIn__FilterDatabase_9" localSheetId="0">#REF!</definedName>
    <definedName name="Excel_BuiltIn__FilterDatabase_9">#REF!</definedName>
    <definedName name="Excel_BuiltIn_Print_Area_2" localSheetId="0">Attekas_iela_viena_gada!$A$1:$R$12</definedName>
    <definedName name="Excel_BuiltIn_Print_Area_2">#REF!</definedName>
    <definedName name="FactorMM">"$#REF!.$E$28"</definedName>
    <definedName name="GrantRateActual">"$#REF!.$D$14"</definedName>
    <definedName name="HHIncomeIndex">"$#REF!.$L$7:$AO$7"</definedName>
    <definedName name="HoursWorking">"$#REF!.$G$9"</definedName>
    <definedName name="IncomeHHBase">"$#REF!.$D$13"</definedName>
    <definedName name="LabourCostIndex">"$#REF!.$L$5:$AO$5"</definedName>
    <definedName name="LCAnnual">"$#REF!.$D$8"</definedName>
    <definedName name="LifeCivil">"$#REF!.$C$26"</definedName>
    <definedName name="LifePipes">"$#REF!.$D$26"</definedName>
    <definedName name="LifePlant">"$#REF!.$E$26"</definedName>
    <definedName name="MMMask">"$#REF!.$L$12:$AO$12"</definedName>
    <definedName name="OperatingMask">"$#REF!.$L$8:$AO$8"</definedName>
    <definedName name="Period">"$#REF!.$L$3:$AO$3"</definedName>
    <definedName name="PeriodMMFirst">"$#REF!.$E$29"</definedName>
    <definedName name="PeriodMMSecond">"$#REF!.$E$30"</definedName>
    <definedName name="PipeReplacementMask">"$#REF!.$L$10:$AO$10"</definedName>
    <definedName name="PlantReplacementMask">"$#REF!.$L$11:$AO$11"</definedName>
    <definedName name="PplHh">"$#REF!.$G$8"</definedName>
    <definedName name="_xlnm.Print_Area" localSheetId="0">Attekas_iela_viena_gada!$A$1:$S$22</definedName>
    <definedName name="_xlnm.Print_Titles" localSheetId="0">Attekas_iela_viena_gada!$A:$A</definedName>
    <definedName name="RateDisc">"$#REF!.$H$3"</definedName>
    <definedName name="RateDiscount">"$#REF!.$C$4"</definedName>
    <definedName name="RateExch">"$#REF!.$H$4"</definedName>
    <definedName name="RateGrantBase">"$#REF!.$#REF!$#REF!"</definedName>
    <definedName name="ReplaceCase">"$#REF!.$D$12"</definedName>
    <definedName name="RVCase">"$#REF!.$D$9"</definedName>
    <definedName name="Seweragelcd">"$#REF!.$D$11"</definedName>
    <definedName name="SizeHH">"$#REF!.$#REF!$#REF!"</definedName>
    <definedName name="unitprice">"$#REF!.$D$6"</definedName>
    <definedName name="vat">"$#REF!.$#REF!$#REF!"</definedName>
    <definedName name="Waterlcd">"$#REF!.$D$10"</definedName>
    <definedName name="WOPFactor">"$#REF!.$H$5"</definedName>
    <definedName name="Y">"$#REF!.$E$9"</definedName>
    <definedName name="Year">"$#REF!.$L$2:$AO$2"</definedName>
    <definedName name="YearOpFirst">"$#REF!.$C$23"</definedName>
    <definedName name="YearRV">"$#REF!.$E$34"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8" i="2" l="1"/>
  <c r="Q22" i="2"/>
  <c r="S15" i="2"/>
  <c r="S14" i="2"/>
  <c r="R14" i="2"/>
  <c r="C13" i="2"/>
  <c r="R13" i="2" s="1"/>
  <c r="M11" i="2"/>
  <c r="C11" i="2"/>
  <c r="Q10" i="2"/>
  <c r="P10" i="2"/>
  <c r="O10" i="2"/>
  <c r="N10" i="2"/>
  <c r="M10" i="2"/>
  <c r="L10" i="2"/>
  <c r="K10" i="2"/>
  <c r="J10" i="2"/>
  <c r="I10" i="2"/>
  <c r="H10" i="2"/>
  <c r="G10" i="2"/>
  <c r="F10" i="2"/>
  <c r="E10" i="2"/>
  <c r="D10" i="2"/>
  <c r="C10" i="2"/>
  <c r="Q7" i="2"/>
  <c r="Q6" i="2" s="1"/>
  <c r="M7" i="2"/>
  <c r="L7" i="2"/>
  <c r="D7" i="2"/>
  <c r="D6" i="2"/>
  <c r="R21" i="2" l="1"/>
  <c r="S13" i="2"/>
  <c r="R10" i="2"/>
  <c r="R6" i="2" s="1"/>
  <c r="R7" i="2" l="1"/>
  <c r="S8" i="2"/>
  <c r="S21" i="2" s="1"/>
  <c r="S22" i="2" s="1"/>
  <c r="S10" i="2"/>
  <c r="S6" i="2" s="1"/>
  <c r="S7" i="2" s="1"/>
  <c r="R22" i="2"/>
  <c r="T22" i="2" s="1"/>
  <c r="T21" i="2" l="1"/>
</calcChain>
</file>

<file path=xl/sharedStrings.xml><?xml version="1.0" encoding="utf-8"?>
<sst xmlns="http://schemas.openxmlformats.org/spreadsheetml/2006/main" count="43" uniqueCount="43">
  <si>
    <t>Ādažu novada dome</t>
  </si>
  <si>
    <t>Pamatojums</t>
  </si>
  <si>
    <t>Līguma/ darījuma summa</t>
  </si>
  <si>
    <t>2016. (fakts)</t>
  </si>
  <si>
    <t>Jan</t>
  </si>
  <si>
    <t>Feb</t>
  </si>
  <si>
    <t>Mar</t>
  </si>
  <si>
    <t>Apr</t>
  </si>
  <si>
    <t>Maijs</t>
  </si>
  <si>
    <t>Jūn</t>
  </si>
  <si>
    <t>Jūl</t>
  </si>
  <si>
    <t>Aug</t>
  </si>
  <si>
    <t>2017. (plāns)</t>
  </si>
  <si>
    <t>Budžetā plānotā summa</t>
  </si>
  <si>
    <t>2017.</t>
  </si>
  <si>
    <t>Būvniecība</t>
  </si>
  <si>
    <t>Kopā:</t>
  </si>
  <si>
    <t>S.Mūze, 67997971</t>
  </si>
  <si>
    <t>Sarmite.Muze@adazi.lv</t>
  </si>
  <si>
    <t>Naudas plūsma Attekas ielas turpinājuma, savienojuma ar Pirmo ielu un siltumtrases no katlu mājas Attekas ielā 43 līdz Gaujas 16 izbūve (20.02.2018.)</t>
  </si>
  <si>
    <t>Sep</t>
  </si>
  <si>
    <t>Oct</t>
  </si>
  <si>
    <t>Nov</t>
  </si>
  <si>
    <t>Dec</t>
  </si>
  <si>
    <t>2018. (plāns)</t>
  </si>
  <si>
    <t>2019. (plāns)</t>
  </si>
  <si>
    <r>
      <rPr>
        <sz val="12"/>
        <color indexed="9"/>
        <rFont val="Times New Roman"/>
        <family val="1"/>
        <charset val="186"/>
      </rPr>
      <t>t.sk.</t>
    </r>
    <r>
      <rPr>
        <sz val="12"/>
        <rFont val="Times New Roman"/>
        <family val="1"/>
        <charset val="186"/>
      </rPr>
      <t xml:space="preserve"> - Domes finansējums</t>
    </r>
  </si>
  <si>
    <r>
      <rPr>
        <sz val="12"/>
        <color indexed="9"/>
        <rFont val="Times New Roman"/>
        <family val="1"/>
        <charset val="186"/>
      </rPr>
      <t>t.sk.</t>
    </r>
    <r>
      <rPr>
        <sz val="12"/>
        <rFont val="Times New Roman"/>
        <family val="1"/>
        <charset val="186"/>
      </rPr>
      <t xml:space="preserve"> - Aizņēmums Valsts kasē</t>
    </r>
  </si>
  <si>
    <t>Projekta izmaksas</t>
  </si>
  <si>
    <t>Attekas ielas būvprojekta izstrāde</t>
  </si>
  <si>
    <t>JUR 2016-12/917 SIA „JOE” izstrādāt un saskaņot Attekas ielas turpinājuma, savienojuma ar Pirmo ielu un siltumtrases no katlu mājas Attekas ielā 43 līdz Gaujas ielai 16 būvprojektu. Līgumcena par Būvprojekta izstrādi EUR 13'000+PVN=15'730 (20% (EUR 3'146) - 2016.gadā</t>
  </si>
  <si>
    <t>Attekas ielas būvprojekta ekspertīze</t>
  </si>
  <si>
    <t>Projekta ekspertīze - Būvprojekta ekspertīze AS Inspecta Latvia (JUR 2017-07/637, 27.07.2017.).</t>
  </si>
  <si>
    <t>SIA "Monums" JUR 2018-02/137 (21.02.2018.) EUR 12'739'947,83</t>
  </si>
  <si>
    <t>Būvuzraudzība Attekas ielai</t>
  </si>
  <si>
    <t>Plānots</t>
  </si>
  <si>
    <t>Autoruzraudzība Attekas ielai</t>
  </si>
  <si>
    <t>JUR 2016-12/917 SIA „JOE”. Līgumcena par Autoruzraudzību EUR 1499+PVN=1'814</t>
  </si>
  <si>
    <t>Rezerve</t>
  </si>
  <si>
    <t>Aizņēmums projekta realizācijai</t>
  </si>
  <si>
    <t>2018.</t>
  </si>
  <si>
    <t>2019.</t>
  </si>
  <si>
    <t>KOPĀ</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</si>
</sst>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26" x14ac:knownFonts="1">
    <font>
      <sz val="11"/>
      <color theme="1"/>
      <name val="Calibri"/>
      <family val="2"/>
      <charset val="186"/>
      <scheme val="minor"/>
    </font>
    <font>
      <sz val="11"/>
      <color theme="1"/>
      <name val="Calibri"/>
      <family val="2"/>
      <charset val="186"/>
      <scheme val="minor"/>
    </font>
    <font>
      <sz val="13"/>
      <name val="Times New Roman"/>
      <family val="1"/>
    </font>
    <font>
      <sz val="13"/>
      <name val="Times New Roman"/>
      <family val="1"/>
      <charset val="186"/>
    </font>
    <font>
      <sz val="10"/>
      <name val="Arial"/>
      <family val="2"/>
    </font>
    <font>
      <i/>
      <sz val="9"/>
      <name val="Times New Roman"/>
      <family val="1"/>
      <charset val="186"/>
    </font>
    <font>
      <sz val="9"/>
      <name val="Times New Roman"/>
      <family val="1"/>
      <charset val="186"/>
    </font>
    <font>
      <b/>
      <sz val="14"/>
      <name val="Times New Roman"/>
      <family val="1"/>
      <charset val="186"/>
    </font>
    <font>
      <b/>
      <sz val="9"/>
      <color theme="0"/>
      <name val="Times New Roman"/>
      <family val="1"/>
      <charset val="186"/>
    </font>
    <font>
      <sz val="12"/>
      <name val="Times New Roman"/>
      <family val="1"/>
      <charset val="186"/>
    </font>
    <font>
      <b/>
      <sz val="12"/>
      <name val="Times New Roman"/>
      <family val="1"/>
      <charset val="186"/>
    </font>
    <font>
      <b/>
      <sz val="12"/>
      <color theme="3"/>
      <name val="Times New Roman"/>
      <family val="1"/>
      <charset val="186"/>
    </font>
    <font>
      <b/>
      <i/>
      <sz val="12"/>
      <name val="Times New Roman"/>
      <family val="1"/>
      <charset val="186"/>
    </font>
    <font>
      <sz val="10"/>
      <name val="Times New Roman"/>
      <family val="1"/>
      <charset val="186"/>
    </font>
    <font>
      <b/>
      <sz val="10"/>
      <name val="Times New Roman"/>
      <family val="1"/>
      <charset val="186"/>
    </font>
    <font>
      <sz val="12"/>
      <color theme="3"/>
      <name val="Times New Roman"/>
      <family val="1"/>
      <charset val="186"/>
    </font>
    <font>
      <i/>
      <sz val="12"/>
      <name val="Times New Roman"/>
      <family val="1"/>
      <charset val="186"/>
    </font>
    <font>
      <sz val="12"/>
      <color theme="1"/>
      <name val="Times New Roman"/>
      <family val="1"/>
      <charset val="186"/>
    </font>
    <font>
      <sz val="10"/>
      <color rgb="FFFF0000"/>
      <name val="Times New Roman"/>
      <family val="1"/>
      <charset val="186"/>
    </font>
    <font>
      <sz val="10"/>
      <color theme="1"/>
      <name val="Times New Roman"/>
      <family val="1"/>
      <charset val="186"/>
    </font>
    <font>
      <u/>
      <sz val="11"/>
      <color theme="10"/>
      <name val="Calibri"/>
      <family val="2"/>
      <charset val="186"/>
      <scheme val="minor"/>
    </font>
    <font>
      <sz val="12"/>
      <color indexed="9"/>
      <name val="Times New Roman"/>
      <family val="1"/>
      <charset val="186"/>
    </font>
    <font>
      <i/>
      <sz val="12"/>
      <color rgb="FF00B050"/>
      <name val="Times New Roman"/>
      <family val="1"/>
      <charset val="186"/>
    </font>
    <font>
      <sz val="12"/>
      <color rgb="FFFF0000"/>
      <name val="Times New Roman"/>
      <family val="1"/>
      <charset val="186"/>
    </font>
    <font>
      <sz val="10"/>
      <color rgb="FFC00000"/>
      <name val="Times New Roman"/>
      <family val="1"/>
      <charset val="186"/>
    </font>
    <font>
      <sz val="10"/>
      <name val="Arial"/>
      <family val="2"/>
      <charset val="186"/>
    </font>
  </fonts>
  <fills count="8">
    <fill>
      <patternFill patternType="none"/>
    </fill>
    <fill>
      <patternFill patternType="gray125"/>
    </fill>
    <fill>
      <patternFill patternType="solid">
        <fgColor indexed="9"/>
        <bgColor indexed="64"/>
      </patternFill>
    </fill>
    <fill>
      <patternFill patternType="solid">
        <fgColor indexed="9"/>
        <bgColor indexed="31"/>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9" tint="0.39994506668294322"/>
        <bgColor indexed="64"/>
      </patternFill>
    </fill>
  </fills>
  <borders count="16">
    <border>
      <left/>
      <right/>
      <top/>
      <bottom/>
      <diagonal/>
    </border>
    <border>
      <left/>
      <right/>
      <top/>
      <bottom style="thin">
        <color indexed="59"/>
      </bottom>
      <diagonal/>
    </border>
    <border>
      <left style="thin">
        <color indexed="64"/>
      </left>
      <right style="thin">
        <color indexed="64"/>
      </right>
      <top style="thin">
        <color indexed="59"/>
      </top>
      <bottom/>
      <diagonal/>
    </border>
    <border>
      <left style="thin">
        <color indexed="64"/>
      </left>
      <right style="thin">
        <color indexed="64"/>
      </right>
      <top style="thin">
        <color theme="0" tint="-0.499984740745262"/>
      </top>
      <bottom style="thin">
        <color theme="0" tint="-0.499984740745262"/>
      </bottom>
      <diagonal/>
    </border>
    <border>
      <left style="thin">
        <color indexed="59"/>
      </left>
      <right/>
      <top/>
      <bottom style="thin">
        <color indexed="59"/>
      </bottom>
      <diagonal/>
    </border>
    <border>
      <left/>
      <right/>
      <top style="thin">
        <color theme="0" tint="-0.499984740745262"/>
      </top>
      <bottom style="thin">
        <color theme="0" tint="-0.499984740745262"/>
      </bottom>
      <diagonal/>
    </border>
    <border>
      <left style="thin">
        <color indexed="59"/>
      </left>
      <right style="thin">
        <color indexed="59"/>
      </right>
      <top style="thin">
        <color indexed="59"/>
      </top>
      <bottom style="thin">
        <color indexed="59"/>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59"/>
      </right>
      <top style="thin">
        <color indexed="59"/>
      </top>
      <bottom style="thin">
        <color indexed="59"/>
      </bottom>
      <diagonal/>
    </border>
    <border>
      <left/>
      <right style="thin">
        <color indexed="59"/>
      </right>
      <top/>
      <bottom style="thin">
        <color indexed="59"/>
      </bottom>
      <diagonal/>
    </border>
    <border>
      <left/>
      <right/>
      <top/>
      <bottom style="medium">
        <color indexed="64"/>
      </bottom>
      <diagonal/>
    </border>
    <border>
      <left style="thin">
        <color indexed="59"/>
      </left>
      <right/>
      <top style="thin">
        <color indexed="59"/>
      </top>
      <bottom style="thin">
        <color indexed="59"/>
      </bottom>
      <diagonal/>
    </border>
    <border>
      <left style="thin">
        <color indexed="64"/>
      </left>
      <right style="thin">
        <color indexed="64"/>
      </right>
      <top style="thin">
        <color indexed="64"/>
      </top>
      <bottom style="thin">
        <color indexed="64"/>
      </bottom>
      <diagonal/>
    </border>
    <border>
      <left style="thin">
        <color indexed="64"/>
      </left>
      <right style="thin">
        <color indexed="59"/>
      </right>
      <top style="thin">
        <color indexed="59"/>
      </top>
      <bottom/>
      <diagonal/>
    </border>
    <border>
      <left/>
      <right/>
      <top style="thin">
        <color theme="0" tint="-0.499984740745262"/>
      </top>
      <bottom style="thin">
        <color indexed="64"/>
      </bottom>
      <diagonal/>
    </border>
  </borders>
  <cellStyleXfs count="7">
    <xf numFmtId="0" fontId="0" fillId="0" borderId="0"/>
    <xf numFmtId="0" fontId="2" fillId="0" borderId="0" applyNumberFormat="0" applyProtection="0">
      <alignment vertical="top"/>
    </xf>
    <xf numFmtId="0" fontId="4" fillId="0" borderId="0"/>
    <xf numFmtId="0" fontId="20" fillId="0" borderId="0" applyNumberFormat="0" applyFill="0" applyBorder="0" applyAlignment="0" applyProtection="0"/>
    <xf numFmtId="164" fontId="1" fillId="0" borderId="0" applyFont="0" applyFill="0" applyBorder="0" applyAlignment="0" applyProtection="0"/>
    <xf numFmtId="0" fontId="1" fillId="0" borderId="0"/>
    <xf numFmtId="164" fontId="25" fillId="0" borderId="0" applyFont="0" applyFill="0" applyBorder="0" applyAlignment="0" applyProtection="0"/>
  </cellStyleXfs>
  <cellXfs count="86">
    <xf numFmtId="0" fontId="0" fillId="0" borderId="0" xfId="0"/>
    <xf numFmtId="0" fontId="3" fillId="2" borderId="0" xfId="1" applyFont="1" applyFill="1">
      <alignment vertical="top"/>
    </xf>
    <xf numFmtId="0" fontId="5" fillId="2" borderId="0" xfId="2" applyFont="1" applyFill="1" applyAlignment="1" applyProtection="1">
      <alignment vertical="top" wrapText="1"/>
    </xf>
    <xf numFmtId="164" fontId="6" fillId="2" borderId="0" xfId="2" applyNumberFormat="1" applyFont="1" applyFill="1" applyAlignment="1" applyProtection="1">
      <alignment vertical="top" wrapText="1"/>
    </xf>
    <xf numFmtId="0" fontId="6" fillId="2" borderId="0" xfId="2" applyFont="1" applyFill="1" applyAlignment="1" applyProtection="1">
      <alignment vertical="top" wrapText="1"/>
    </xf>
    <xf numFmtId="0" fontId="7" fillId="3" borderId="0" xfId="2" applyFont="1" applyFill="1" applyBorder="1" applyAlignment="1" applyProtection="1">
      <alignment vertical="top"/>
    </xf>
    <xf numFmtId="0" fontId="7" fillId="3" borderId="0" xfId="2" applyFont="1" applyFill="1" applyBorder="1" applyAlignment="1" applyProtection="1">
      <alignment vertical="top" wrapText="1"/>
    </xf>
    <xf numFmtId="0" fontId="5" fillId="3" borderId="0" xfId="2" applyFont="1" applyFill="1" applyBorder="1" applyAlignment="1" applyProtection="1">
      <alignment vertical="top" wrapText="1"/>
    </xf>
    <xf numFmtId="0" fontId="6" fillId="3" borderId="0" xfId="2" applyFont="1" applyFill="1" applyBorder="1" applyAlignment="1" applyProtection="1">
      <alignment vertical="top" wrapText="1"/>
    </xf>
    <xf numFmtId="0" fontId="6" fillId="2" borderId="0" xfId="2" applyFont="1" applyFill="1" applyBorder="1" applyAlignment="1" applyProtection="1">
      <alignment vertical="top" wrapText="1"/>
    </xf>
    <xf numFmtId="0" fontId="7" fillId="3" borderId="1" xfId="2" applyFont="1" applyFill="1" applyBorder="1" applyAlignment="1" applyProtection="1">
      <alignment vertical="top" wrapText="1"/>
    </xf>
    <xf numFmtId="0" fontId="12" fillId="2" borderId="3" xfId="2" applyFont="1" applyFill="1" applyBorder="1" applyAlignment="1" applyProtection="1">
      <alignment horizontal="center" vertical="top" wrapText="1"/>
    </xf>
    <xf numFmtId="0" fontId="10" fillId="2" borderId="2" xfId="2" applyFont="1" applyFill="1" applyBorder="1" applyAlignment="1" applyProtection="1">
      <alignment horizontal="center" vertical="top" wrapText="1"/>
    </xf>
    <xf numFmtId="0" fontId="13" fillId="2" borderId="0" xfId="2" applyFont="1" applyFill="1" applyAlignment="1" applyProtection="1">
      <alignment vertical="top" wrapText="1"/>
    </xf>
    <xf numFmtId="0" fontId="10" fillId="2" borderId="4" xfId="2" applyFont="1" applyFill="1" applyBorder="1" applyAlignment="1" applyProtection="1">
      <alignment vertical="top" wrapText="1"/>
    </xf>
    <xf numFmtId="165" fontId="12" fillId="2" borderId="3" xfId="2" applyNumberFormat="1" applyFont="1" applyFill="1" applyBorder="1" applyAlignment="1" applyProtection="1">
      <alignment vertical="top" wrapText="1"/>
    </xf>
    <xf numFmtId="0" fontId="14" fillId="2" borderId="0" xfId="2" applyFont="1" applyFill="1" applyAlignment="1" applyProtection="1">
      <alignment vertical="top" wrapText="1"/>
    </xf>
    <xf numFmtId="0" fontId="12" fillId="2" borderId="5" xfId="2" applyFont="1" applyFill="1" applyBorder="1" applyAlignment="1" applyProtection="1">
      <alignment horizontal="center"/>
    </xf>
    <xf numFmtId="0" fontId="10" fillId="2" borderId="1" xfId="2" applyFont="1" applyFill="1" applyBorder="1" applyAlignment="1" applyProtection="1">
      <alignment horizontal="center"/>
    </xf>
    <xf numFmtId="0" fontId="10" fillId="4" borderId="4" xfId="2" applyFont="1" applyFill="1" applyBorder="1" applyAlignment="1" applyProtection="1">
      <alignment vertical="center" wrapText="1"/>
    </xf>
    <xf numFmtId="0" fontId="10" fillId="4" borderId="1" xfId="2" applyFont="1" applyFill="1" applyBorder="1" applyAlignment="1" applyProtection="1">
      <alignment vertical="center" wrapText="1"/>
    </xf>
    <xf numFmtId="0" fontId="13" fillId="2" borderId="0" xfId="2" applyFont="1" applyFill="1" applyAlignment="1" applyProtection="1">
      <alignment vertical="center" wrapText="1"/>
    </xf>
    <xf numFmtId="0" fontId="9" fillId="0" borderId="6" xfId="2" applyFont="1" applyFill="1" applyBorder="1" applyAlignment="1" applyProtection="1">
      <alignment wrapText="1"/>
    </xf>
    <xf numFmtId="0" fontId="13" fillId="0" borderId="0" xfId="2" applyFont="1" applyFill="1" applyAlignment="1" applyProtection="1">
      <alignment wrapText="1"/>
    </xf>
    <xf numFmtId="0" fontId="18" fillId="0" borderId="0" xfId="2" applyFont="1" applyFill="1" applyAlignment="1" applyProtection="1">
      <alignment wrapText="1"/>
    </xf>
    <xf numFmtId="0" fontId="9" fillId="2" borderId="0" xfId="2" applyFont="1" applyFill="1" applyAlignment="1" applyProtection="1">
      <alignment vertical="top" wrapText="1"/>
    </xf>
    <xf numFmtId="0" fontId="16" fillId="2" borderId="0" xfId="2" applyFont="1" applyFill="1" applyAlignment="1" applyProtection="1">
      <alignment vertical="top" wrapText="1"/>
    </xf>
    <xf numFmtId="9" fontId="15" fillId="2" borderId="0" xfId="2" applyNumberFormat="1" applyFont="1" applyFill="1" applyAlignment="1" applyProtection="1">
      <alignment vertical="top" wrapText="1"/>
    </xf>
    <xf numFmtId="0" fontId="10" fillId="2" borderId="0" xfId="2" applyFont="1" applyFill="1" applyAlignment="1" applyProtection="1">
      <alignment horizontal="right" vertical="top" wrapText="1"/>
    </xf>
    <xf numFmtId="0" fontId="10" fillId="2" borderId="0" xfId="2" applyFont="1" applyFill="1" applyAlignment="1" applyProtection="1">
      <alignment horizontal="center" vertical="top" wrapText="1"/>
    </xf>
    <xf numFmtId="0" fontId="14" fillId="2" borderId="0" xfId="2" applyFont="1" applyFill="1" applyAlignment="1" applyProtection="1">
      <alignment horizontal="center" vertical="top" wrapText="1"/>
    </xf>
    <xf numFmtId="0" fontId="12" fillId="2" borderId="0" xfId="2" applyFont="1" applyFill="1" applyAlignment="1" applyProtection="1">
      <alignment horizontal="center" vertical="top" wrapText="1"/>
    </xf>
    <xf numFmtId="0" fontId="9" fillId="2" borderId="0" xfId="2" applyFont="1" applyFill="1" applyAlignment="1" applyProtection="1">
      <alignment horizontal="right" vertical="top" wrapText="1"/>
    </xf>
    <xf numFmtId="0" fontId="10" fillId="2" borderId="0" xfId="2" applyFont="1" applyFill="1" applyAlignment="1" applyProtection="1">
      <alignment vertical="top" wrapText="1"/>
    </xf>
    <xf numFmtId="0" fontId="12" fillId="2" borderId="0" xfId="2" applyFont="1" applyFill="1" applyAlignment="1" applyProtection="1">
      <alignment vertical="top" wrapText="1"/>
    </xf>
    <xf numFmtId="0" fontId="19" fillId="0" borderId="0" xfId="0" applyFont="1" applyAlignment="1">
      <alignment horizontal="justify" vertical="center"/>
    </xf>
    <xf numFmtId="0" fontId="20" fillId="0" borderId="0" xfId="3"/>
    <xf numFmtId="0" fontId="9" fillId="2" borderId="12" xfId="2" applyFont="1" applyFill="1" applyBorder="1" applyAlignment="1" applyProtection="1">
      <alignment vertical="top" wrapText="1"/>
    </xf>
    <xf numFmtId="0" fontId="10" fillId="2" borderId="12" xfId="2" applyFont="1" applyFill="1" applyBorder="1" applyAlignment="1" applyProtection="1">
      <alignment horizontal="center" vertical="top" wrapText="1"/>
    </xf>
    <xf numFmtId="0" fontId="10" fillId="2" borderId="13" xfId="2" applyFont="1" applyFill="1" applyBorder="1" applyAlignment="1" applyProtection="1">
      <alignment horizontal="center" vertical="top" wrapText="1"/>
    </xf>
    <xf numFmtId="0" fontId="10" fillId="2" borderId="12" xfId="2" applyFont="1" applyFill="1" applyBorder="1" applyAlignment="1" applyProtection="1">
      <alignment vertical="top" wrapText="1"/>
    </xf>
    <xf numFmtId="165" fontId="10" fillId="2" borderId="13" xfId="2" applyNumberFormat="1" applyFont="1" applyFill="1" applyBorder="1" applyAlignment="1" applyProtection="1">
      <alignment vertical="top" wrapText="1"/>
    </xf>
    <xf numFmtId="165" fontId="9" fillId="2" borderId="13" xfId="4" applyNumberFormat="1" applyFont="1" applyFill="1" applyBorder="1" applyAlignment="1" applyProtection="1">
      <alignment vertical="top" wrapText="1"/>
    </xf>
    <xf numFmtId="165" fontId="16" fillId="2" borderId="3" xfId="4" applyNumberFormat="1" applyFont="1" applyFill="1" applyBorder="1" applyAlignment="1" applyProtection="1">
      <alignment vertical="top" wrapText="1"/>
    </xf>
    <xf numFmtId="165" fontId="10" fillId="4" borderId="1" xfId="4" applyNumberFormat="1" applyFont="1" applyFill="1" applyBorder="1" applyAlignment="1" applyProtection="1">
      <alignment vertical="center" wrapText="1"/>
    </xf>
    <xf numFmtId="165" fontId="16" fillId="4" borderId="0" xfId="4" applyNumberFormat="1" applyFont="1" applyFill="1" applyBorder="1" applyAlignment="1" applyProtection="1">
      <alignment horizontal="right" vertical="center"/>
    </xf>
    <xf numFmtId="165" fontId="13" fillId="2" borderId="0" xfId="2" applyNumberFormat="1" applyFont="1" applyFill="1" applyAlignment="1" applyProtection="1">
      <alignment vertical="center" wrapText="1"/>
    </xf>
    <xf numFmtId="0" fontId="17" fillId="5" borderId="13" xfId="5" applyFont="1" applyFill="1" applyBorder="1" applyAlignment="1">
      <alignment horizontal="left" vertical="center" wrapText="1"/>
    </xf>
    <xf numFmtId="0" fontId="9" fillId="0" borderId="14" xfId="2" applyFont="1" applyFill="1" applyBorder="1" applyAlignment="1" applyProtection="1">
      <alignment horizontal="left" wrapText="1"/>
    </xf>
    <xf numFmtId="165" fontId="16" fillId="6" borderId="7" xfId="4" applyNumberFormat="1" applyFont="1" applyFill="1" applyBorder="1" applyAlignment="1" applyProtection="1">
      <alignment horizontal="center" wrapText="1"/>
    </xf>
    <xf numFmtId="165" fontId="16" fillId="6" borderId="8" xfId="4" applyNumberFormat="1" applyFont="1" applyFill="1" applyBorder="1" applyAlignment="1" applyProtection="1">
      <alignment horizontal="center" wrapText="1"/>
    </xf>
    <xf numFmtId="165" fontId="9" fillId="2" borderId="9" xfId="4" applyNumberFormat="1" applyFont="1" applyFill="1" applyBorder="1" applyAlignment="1" applyProtection="1">
      <alignment horizontal="center"/>
    </xf>
    <xf numFmtId="165" fontId="13" fillId="0" borderId="0" xfId="2" applyNumberFormat="1" applyFont="1" applyFill="1" applyAlignment="1" applyProtection="1">
      <alignment wrapText="1"/>
    </xf>
    <xf numFmtId="0" fontId="17" fillId="5" borderId="13" xfId="5" applyFont="1" applyFill="1" applyBorder="1" applyAlignment="1">
      <alignment horizontal="left" wrapText="1"/>
    </xf>
    <xf numFmtId="165" fontId="10" fillId="0" borderId="6" xfId="4" applyNumberFormat="1" applyFont="1" applyFill="1" applyBorder="1" applyAlignment="1" applyProtection="1">
      <alignment wrapText="1"/>
    </xf>
    <xf numFmtId="165" fontId="22" fillId="6" borderId="8" xfId="4" applyNumberFormat="1" applyFont="1" applyFill="1" applyBorder="1" applyAlignment="1" applyProtection="1">
      <alignment horizontal="center" wrapText="1"/>
    </xf>
    <xf numFmtId="0" fontId="16" fillId="0" borderId="6" xfId="2" applyFont="1" applyFill="1" applyBorder="1" applyAlignment="1" applyProtection="1">
      <alignment wrapText="1"/>
    </xf>
    <xf numFmtId="165" fontId="18" fillId="0" borderId="0" xfId="2" applyNumberFormat="1" applyFont="1" applyFill="1" applyAlignment="1" applyProtection="1">
      <alignment wrapText="1"/>
    </xf>
    <xf numFmtId="165" fontId="16" fillId="4" borderId="15" xfId="4" applyNumberFormat="1" applyFont="1" applyFill="1" applyBorder="1" applyAlignment="1" applyProtection="1">
      <alignment horizontal="right" vertical="center"/>
    </xf>
    <xf numFmtId="0" fontId="23" fillId="2" borderId="0" xfId="2" applyFont="1" applyFill="1" applyAlignment="1" applyProtection="1">
      <alignment vertical="top" wrapText="1"/>
    </xf>
    <xf numFmtId="165" fontId="16" fillId="2" borderId="0" xfId="2" applyNumberFormat="1" applyFont="1" applyFill="1" applyAlignment="1" applyProtection="1">
      <alignment vertical="top" wrapText="1"/>
    </xf>
    <xf numFmtId="0" fontId="24" fillId="2" borderId="0" xfId="2" applyFont="1" applyFill="1" applyAlignment="1" applyProtection="1">
      <alignment vertical="top" wrapText="1"/>
    </xf>
    <xf numFmtId="0" fontId="18" fillId="2" borderId="0" xfId="2" applyFont="1" applyFill="1" applyAlignment="1" applyProtection="1">
      <alignment vertical="top" wrapText="1"/>
    </xf>
    <xf numFmtId="0" fontId="10" fillId="2" borderId="0" xfId="2" applyFont="1" applyFill="1" applyAlignment="1" applyProtection="1">
      <alignment horizontal="right" vertical="top"/>
    </xf>
    <xf numFmtId="165" fontId="11" fillId="2" borderId="0" xfId="4" applyNumberFormat="1" applyFont="1" applyFill="1" applyAlignment="1" applyProtection="1">
      <alignment horizontal="center" vertical="top" wrapText="1"/>
    </xf>
    <xf numFmtId="165" fontId="12" fillId="2" borderId="0" xfId="4" applyNumberFormat="1" applyFont="1" applyFill="1" applyAlignment="1" applyProtection="1">
      <alignment horizontal="center" vertical="top" wrapText="1"/>
    </xf>
    <xf numFmtId="165" fontId="15" fillId="2" borderId="0" xfId="4" applyNumberFormat="1" applyFont="1" applyFill="1" applyAlignment="1" applyProtection="1">
      <alignment vertical="top" wrapText="1"/>
    </xf>
    <xf numFmtId="165" fontId="16" fillId="2" borderId="0" xfId="4" applyNumberFormat="1" applyFont="1" applyFill="1" applyAlignment="1" applyProtection="1">
      <alignment vertical="top" wrapText="1"/>
    </xf>
    <xf numFmtId="165" fontId="9" fillId="7" borderId="11" xfId="4" applyNumberFormat="1" applyFont="1" applyFill="1" applyBorder="1" applyAlignment="1" applyProtection="1">
      <alignment vertical="top" wrapText="1"/>
    </xf>
    <xf numFmtId="165" fontId="10" fillId="2" borderId="0" xfId="4" applyNumberFormat="1" applyFont="1" applyFill="1" applyAlignment="1" applyProtection="1">
      <alignment vertical="top" wrapText="1"/>
    </xf>
    <xf numFmtId="165" fontId="12" fillId="2" borderId="0" xfId="4" applyNumberFormat="1" applyFont="1" applyFill="1" applyAlignment="1" applyProtection="1">
      <alignment vertical="top" wrapText="1"/>
    </xf>
    <xf numFmtId="164" fontId="8" fillId="3" borderId="0" xfId="4" applyFont="1" applyFill="1" applyBorder="1" applyAlignment="1" applyProtection="1">
      <alignment vertical="top" wrapText="1"/>
    </xf>
    <xf numFmtId="165" fontId="18" fillId="0" borderId="0" xfId="6" applyNumberFormat="1" applyFont="1" applyFill="1" applyAlignment="1" applyProtection="1">
      <alignment wrapText="1"/>
    </xf>
    <xf numFmtId="165" fontId="13" fillId="2" borderId="0" xfId="2" applyNumberFormat="1" applyFont="1" applyFill="1" applyAlignment="1" applyProtection="1">
      <alignment vertical="top" wrapText="1"/>
    </xf>
    <xf numFmtId="165" fontId="6" fillId="2" borderId="0" xfId="6" applyNumberFormat="1" applyFont="1" applyFill="1" applyAlignment="1" applyProtection="1">
      <alignment vertical="top" wrapText="1"/>
    </xf>
    <xf numFmtId="165" fontId="6" fillId="2" borderId="0" xfId="2" applyNumberFormat="1" applyFont="1" applyFill="1" applyAlignment="1" applyProtection="1">
      <alignment vertical="top" wrapText="1"/>
    </xf>
    <xf numFmtId="165" fontId="16" fillId="0" borderId="7" xfId="4" applyNumberFormat="1" applyFont="1" applyFill="1" applyBorder="1" applyAlignment="1" applyProtection="1">
      <alignment horizontal="center" wrapText="1"/>
    </xf>
    <xf numFmtId="165" fontId="16" fillId="0" borderId="8" xfId="4" applyNumberFormat="1" applyFont="1" applyFill="1" applyBorder="1" applyAlignment="1" applyProtection="1">
      <alignment horizontal="center" wrapText="1"/>
    </xf>
    <xf numFmtId="165" fontId="9" fillId="0" borderId="9" xfId="4" applyNumberFormat="1" applyFont="1" applyFill="1" applyBorder="1" applyAlignment="1" applyProtection="1">
      <alignment horizontal="center"/>
    </xf>
    <xf numFmtId="165" fontId="22" fillId="0" borderId="8" xfId="4" applyNumberFormat="1" applyFont="1" applyFill="1" applyBorder="1" applyAlignment="1" applyProtection="1">
      <alignment horizontal="center" wrapText="1"/>
    </xf>
    <xf numFmtId="165" fontId="9" fillId="0" borderId="13" xfId="4" applyNumberFormat="1" applyFont="1" applyFill="1" applyBorder="1" applyAlignment="1" applyProtection="1">
      <alignment horizontal="center"/>
    </xf>
    <xf numFmtId="165" fontId="12" fillId="0" borderId="6" xfId="4" applyNumberFormat="1" applyFont="1" applyFill="1" applyBorder="1" applyAlignment="1" applyProtection="1">
      <alignment wrapText="1"/>
    </xf>
    <xf numFmtId="165" fontId="9" fillId="0" borderId="10" xfId="4" applyNumberFormat="1" applyFont="1" applyFill="1" applyBorder="1" applyAlignment="1" applyProtection="1">
      <alignment horizontal="center"/>
    </xf>
    <xf numFmtId="164" fontId="6" fillId="3" borderId="0" xfId="2" applyNumberFormat="1" applyFont="1" applyFill="1" applyBorder="1" applyAlignment="1" applyProtection="1">
      <alignment vertical="top" wrapText="1"/>
    </xf>
    <xf numFmtId="165" fontId="10" fillId="4" borderId="1" xfId="4" applyNumberFormat="1" applyFont="1" applyFill="1" applyBorder="1" applyAlignment="1" applyProtection="1">
      <alignment horizontal="right" vertical="center"/>
    </xf>
    <xf numFmtId="165" fontId="9" fillId="0" borderId="6" xfId="4" applyNumberFormat="1" applyFont="1" applyFill="1" applyBorder="1" applyAlignment="1" applyProtection="1">
      <alignment horizontal="center" wrapText="1"/>
    </xf>
  </cellXfs>
  <cellStyles count="7">
    <cellStyle name="Hyperlink" xfId="3" builtinId="8"/>
    <cellStyle name="Komats 2" xfId="6"/>
    <cellStyle name="Komats 3" xfId="4"/>
    <cellStyle name="Normal" xfId="0" builtinId="0"/>
    <cellStyle name="Parasts 2" xfId="2"/>
    <cellStyle name="Parasts 3" xfId="5"/>
    <cellStyle name="Virsraksts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armite.Muze@adazi.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27"/>
  <sheetViews>
    <sheetView showGridLines="0" tabSelected="1" zoomScale="90" zoomScaleNormal="90" zoomScaleSheetLayoutView="110" workbookViewId="0">
      <pane xSplit="1" topLeftCell="B1" activePane="topRight" state="frozen"/>
      <selection pane="topRight" activeCell="R6" sqref="R6"/>
    </sheetView>
  </sheetViews>
  <sheetFormatPr defaultColWidth="11.28515625" defaultRowHeight="12" outlineLevelCol="1" x14ac:dyDescent="0.25"/>
  <cols>
    <col min="1" max="1" width="44" style="4" bestFit="1" customWidth="1"/>
    <col min="2" max="2" width="61.28515625" style="4" customWidth="1"/>
    <col min="3" max="3" width="14.42578125" style="4" customWidth="1"/>
    <col min="4" max="4" width="11.28515625" style="4" bestFit="1" customWidth="1"/>
    <col min="5" max="5" width="13" style="2" hidden="1" customWidth="1" outlineLevel="1"/>
    <col min="6" max="6" width="11.28515625" style="2" hidden="1" customWidth="1" outlineLevel="1"/>
    <col min="7" max="8" width="12.28515625" style="2" hidden="1" customWidth="1" outlineLevel="1"/>
    <col min="9" max="9" width="12.140625" style="2" hidden="1" customWidth="1" outlineLevel="1"/>
    <col min="10" max="10" width="12.7109375" style="2" hidden="1" customWidth="1" outlineLevel="1"/>
    <col min="11" max="11" width="12.42578125" style="2" hidden="1" customWidth="1" outlineLevel="1"/>
    <col min="12" max="16" width="12.140625" style="2" hidden="1" customWidth="1" outlineLevel="1"/>
    <col min="17" max="17" width="12.85546875" style="4" customWidth="1" collapsed="1"/>
    <col min="18" max="20" width="12.85546875" style="4" customWidth="1"/>
    <col min="21" max="21" width="18.5703125" style="4" customWidth="1"/>
    <col min="22" max="43" width="6.5703125" style="4" customWidth="1"/>
    <col min="44" max="237" width="9.140625" style="4" customWidth="1"/>
    <col min="238" max="238" width="43.5703125" style="4" customWidth="1"/>
    <col min="239" max="239" width="9.7109375" style="4" customWidth="1"/>
    <col min="240" max="16384" width="11.28515625" style="4"/>
  </cols>
  <sheetData>
    <row r="1" spans="1:21" ht="16.5" x14ac:dyDescent="0.25">
      <c r="A1" s="1" t="s">
        <v>0</v>
      </c>
      <c r="B1" s="1"/>
      <c r="C1" s="1"/>
      <c r="Q1" s="3"/>
      <c r="R1" s="3"/>
      <c r="S1" s="3"/>
    </row>
    <row r="3" spans="1:21" s="9" customFormat="1" ht="18.75" x14ac:dyDescent="0.25">
      <c r="A3" s="5" t="s">
        <v>19</v>
      </c>
      <c r="B3" s="6"/>
      <c r="C3" s="6"/>
      <c r="D3" s="83"/>
      <c r="E3" s="7"/>
      <c r="F3" s="7"/>
      <c r="G3" s="7"/>
      <c r="H3" s="7"/>
      <c r="I3" s="7"/>
      <c r="J3" s="7"/>
      <c r="K3" s="7"/>
      <c r="L3" s="7"/>
      <c r="M3" s="7"/>
      <c r="N3" s="7"/>
      <c r="O3" s="7"/>
      <c r="P3" s="7"/>
      <c r="Q3" s="71">
        <v>2774864</v>
      </c>
      <c r="R3" s="71">
        <v>2774865</v>
      </c>
      <c r="S3" s="71">
        <v>2774866</v>
      </c>
    </row>
    <row r="4" spans="1:21" ht="14.25" customHeight="1" x14ac:dyDescent="0.25">
      <c r="A4" s="10"/>
      <c r="B4" s="10"/>
      <c r="C4" s="6"/>
      <c r="D4" s="8"/>
      <c r="E4" s="7"/>
      <c r="F4" s="7"/>
      <c r="G4" s="7"/>
      <c r="H4" s="7"/>
      <c r="I4" s="7"/>
      <c r="J4" s="7"/>
      <c r="K4" s="7"/>
      <c r="L4" s="7"/>
      <c r="M4" s="7"/>
      <c r="N4" s="7"/>
      <c r="O4" s="7"/>
      <c r="P4" s="7"/>
      <c r="Q4" s="8"/>
      <c r="R4" s="8"/>
      <c r="S4" s="8"/>
    </row>
    <row r="5" spans="1:21" s="13" customFormat="1" ht="47.25" x14ac:dyDescent="0.25">
      <c r="A5" s="37"/>
      <c r="B5" s="38" t="s">
        <v>1</v>
      </c>
      <c r="C5" s="39" t="s">
        <v>2</v>
      </c>
      <c r="D5" s="12" t="s">
        <v>3</v>
      </c>
      <c r="E5" s="11" t="s">
        <v>4</v>
      </c>
      <c r="F5" s="11" t="s">
        <v>5</v>
      </c>
      <c r="G5" s="11" t="s">
        <v>6</v>
      </c>
      <c r="H5" s="11" t="s">
        <v>7</v>
      </c>
      <c r="I5" s="11" t="s">
        <v>8</v>
      </c>
      <c r="J5" s="11" t="s">
        <v>9</v>
      </c>
      <c r="K5" s="11" t="s">
        <v>10</v>
      </c>
      <c r="L5" s="11" t="s">
        <v>11</v>
      </c>
      <c r="M5" s="11" t="s">
        <v>20</v>
      </c>
      <c r="N5" s="11" t="s">
        <v>21</v>
      </c>
      <c r="O5" s="11" t="s">
        <v>22</v>
      </c>
      <c r="P5" s="11" t="s">
        <v>23</v>
      </c>
      <c r="Q5" s="12" t="s">
        <v>12</v>
      </c>
      <c r="R5" s="12" t="s">
        <v>24</v>
      </c>
      <c r="S5" s="12" t="s">
        <v>25</v>
      </c>
    </row>
    <row r="6" spans="1:21" s="16" customFormat="1" ht="15.75" x14ac:dyDescent="0.25">
      <c r="A6" s="40" t="s">
        <v>13</v>
      </c>
      <c r="B6" s="40"/>
      <c r="C6" s="14"/>
      <c r="D6" s="41">
        <f>D7+D8</f>
        <v>3146</v>
      </c>
      <c r="E6" s="15"/>
      <c r="F6" s="15"/>
      <c r="G6" s="15"/>
      <c r="H6" s="15"/>
      <c r="I6" s="15"/>
      <c r="J6" s="15"/>
      <c r="K6" s="15"/>
      <c r="L6" s="15"/>
      <c r="M6" s="15"/>
      <c r="N6" s="15"/>
      <c r="O6" s="15"/>
      <c r="P6" s="15"/>
      <c r="Q6" s="41">
        <f>Q7+Q8</f>
        <v>0</v>
      </c>
      <c r="R6" s="41">
        <f>R10</f>
        <v>1429158.2767</v>
      </c>
      <c r="S6" s="41">
        <f>S10</f>
        <v>156206.08629999985</v>
      </c>
    </row>
    <row r="7" spans="1:21" s="16" customFormat="1" ht="15.75" x14ac:dyDescent="0.25">
      <c r="A7" s="37" t="s">
        <v>26</v>
      </c>
      <c r="B7" s="37"/>
      <c r="C7" s="37"/>
      <c r="D7" s="42">
        <f>D10</f>
        <v>3146</v>
      </c>
      <c r="E7" s="43"/>
      <c r="F7" s="43"/>
      <c r="G7" s="43"/>
      <c r="H7" s="43"/>
      <c r="I7" s="43"/>
      <c r="J7" s="43"/>
      <c r="K7" s="43"/>
      <c r="L7" s="43">
        <f>L10</f>
        <v>17968.5</v>
      </c>
      <c r="M7" s="43">
        <f>M10</f>
        <v>12584</v>
      </c>
      <c r="N7" s="43"/>
      <c r="O7" s="43"/>
      <c r="P7" s="43"/>
      <c r="Q7" s="42">
        <f>Q10</f>
        <v>0</v>
      </c>
      <c r="R7" s="42">
        <f>R6-R8</f>
        <v>371085.06917500007</v>
      </c>
      <c r="S7" s="42">
        <f>S6-S8</f>
        <v>40139.771574999962</v>
      </c>
    </row>
    <row r="8" spans="1:21" s="16" customFormat="1" ht="15.75" x14ac:dyDescent="0.25">
      <c r="A8" s="37" t="s">
        <v>27</v>
      </c>
      <c r="B8" s="37"/>
      <c r="C8" s="37"/>
      <c r="D8" s="42"/>
      <c r="E8" s="43"/>
      <c r="F8" s="43"/>
      <c r="G8" s="43"/>
      <c r="H8" s="43"/>
      <c r="I8" s="43"/>
      <c r="J8" s="43"/>
      <c r="K8" s="43"/>
      <c r="L8" s="43"/>
      <c r="M8" s="43"/>
      <c r="N8" s="43"/>
      <c r="O8" s="43"/>
      <c r="P8" s="43"/>
      <c r="Q8" s="42"/>
      <c r="R8" s="42">
        <f>(R12+R13+R14)*0.75</f>
        <v>1058073.207525</v>
      </c>
      <c r="S8" s="42">
        <f>(S12+S13+S14)*0.75</f>
        <v>116066.31472499989</v>
      </c>
    </row>
    <row r="9" spans="1:21" s="13" customFormat="1" ht="15.75" x14ac:dyDescent="0.25">
      <c r="A9" s="37"/>
      <c r="B9" s="37"/>
      <c r="C9" s="37"/>
      <c r="D9" s="18"/>
      <c r="E9" s="17"/>
      <c r="F9" s="17"/>
      <c r="G9" s="17"/>
      <c r="H9" s="17"/>
      <c r="I9" s="17"/>
      <c r="J9" s="17"/>
      <c r="K9" s="17"/>
      <c r="L9" s="17"/>
      <c r="M9" s="17"/>
      <c r="N9" s="17"/>
      <c r="O9" s="17"/>
      <c r="P9" s="17"/>
      <c r="Q9" s="18"/>
      <c r="R9" s="18"/>
      <c r="S9" s="18"/>
    </row>
    <row r="10" spans="1:21" s="21" customFormat="1" ht="25.5" customHeight="1" x14ac:dyDescent="0.25">
      <c r="A10" s="19" t="s">
        <v>28</v>
      </c>
      <c r="B10" s="20"/>
      <c r="C10" s="44">
        <f>SUM(C11:C16)</f>
        <v>1588510.3629999999</v>
      </c>
      <c r="D10" s="84">
        <f>SUM(D11:D16)</f>
        <v>3146</v>
      </c>
      <c r="E10" s="45">
        <f t="shared" ref="E10:P10" si="0">SUM(E11:E15)</f>
        <v>0</v>
      </c>
      <c r="F10" s="45">
        <f t="shared" si="0"/>
        <v>0</v>
      </c>
      <c r="G10" s="45">
        <f t="shared" si="0"/>
        <v>0</v>
      </c>
      <c r="H10" s="45">
        <f t="shared" si="0"/>
        <v>0</v>
      </c>
      <c r="I10" s="45">
        <f t="shared" si="0"/>
        <v>0</v>
      </c>
      <c r="J10" s="45">
        <f t="shared" si="0"/>
        <v>0</v>
      </c>
      <c r="K10" s="45">
        <f t="shared" si="0"/>
        <v>0</v>
      </c>
      <c r="L10" s="45">
        <f t="shared" si="0"/>
        <v>17968.5</v>
      </c>
      <c r="M10" s="45">
        <f t="shared" si="0"/>
        <v>12584</v>
      </c>
      <c r="N10" s="45">
        <f t="shared" si="0"/>
        <v>0</v>
      </c>
      <c r="O10" s="45">
        <f t="shared" si="0"/>
        <v>0</v>
      </c>
      <c r="P10" s="45">
        <f t="shared" si="0"/>
        <v>0</v>
      </c>
      <c r="Q10" s="44">
        <f>SUM(Q11:Q16)</f>
        <v>0</v>
      </c>
      <c r="R10" s="44">
        <f>SUM(R11:R16)</f>
        <v>1429158.2767</v>
      </c>
      <c r="S10" s="44">
        <f>SUM(S11:S16)</f>
        <v>156206.08629999985</v>
      </c>
      <c r="T10" s="46"/>
    </row>
    <row r="11" spans="1:21" s="23" customFormat="1" ht="78.75" x14ac:dyDescent="0.25">
      <c r="A11" s="47" t="s">
        <v>29</v>
      </c>
      <c r="B11" s="48" t="s">
        <v>30</v>
      </c>
      <c r="C11" s="54">
        <f>13000*1.21</f>
        <v>15730</v>
      </c>
      <c r="D11" s="85">
        <v>3146</v>
      </c>
      <c r="E11" s="76"/>
      <c r="F11" s="77"/>
      <c r="G11" s="77"/>
      <c r="H11" s="77"/>
      <c r="I11" s="77"/>
      <c r="J11" s="77"/>
      <c r="K11" s="77"/>
      <c r="L11" s="77"/>
      <c r="M11" s="77">
        <f>15730-D11</f>
        <v>12584</v>
      </c>
      <c r="N11" s="77"/>
      <c r="O11" s="77"/>
      <c r="P11" s="77"/>
      <c r="Q11" s="78"/>
      <c r="R11" s="78">
        <v>12584</v>
      </c>
      <c r="S11" s="78">
        <v>0</v>
      </c>
      <c r="T11" s="52"/>
    </row>
    <row r="12" spans="1:21" s="24" customFormat="1" ht="31.5" x14ac:dyDescent="0.25">
      <c r="A12" s="53" t="s">
        <v>31</v>
      </c>
      <c r="B12" s="22" t="s">
        <v>32</v>
      </c>
      <c r="C12" s="54">
        <v>17968.5</v>
      </c>
      <c r="D12" s="85"/>
      <c r="E12" s="76"/>
      <c r="F12" s="79"/>
      <c r="G12" s="79"/>
      <c r="H12" s="79"/>
      <c r="I12" s="79"/>
      <c r="J12" s="77"/>
      <c r="K12" s="77"/>
      <c r="L12" s="77">
        <v>17968.5</v>
      </c>
      <c r="M12" s="77"/>
      <c r="N12" s="77"/>
      <c r="O12" s="77"/>
      <c r="P12" s="77"/>
      <c r="Q12" s="78"/>
      <c r="R12" s="78">
        <v>17968.5</v>
      </c>
      <c r="S12" s="78">
        <v>0</v>
      </c>
      <c r="T12" s="52"/>
    </row>
    <row r="13" spans="1:21" s="24" customFormat="1" ht="31.5" x14ac:dyDescent="0.25">
      <c r="A13" s="53" t="s">
        <v>15</v>
      </c>
      <c r="B13" s="56" t="s">
        <v>33</v>
      </c>
      <c r="C13" s="81">
        <f>1269050.3*1.21</f>
        <v>1535550.8629999999</v>
      </c>
      <c r="D13" s="85"/>
      <c r="E13" s="76"/>
      <c r="F13" s="79"/>
      <c r="G13" s="79"/>
      <c r="H13" s="79"/>
      <c r="I13" s="79"/>
      <c r="J13" s="77"/>
      <c r="K13" s="77"/>
      <c r="L13" s="77"/>
      <c r="M13" s="77"/>
      <c r="N13" s="77"/>
      <c r="O13" s="77"/>
      <c r="P13" s="77"/>
      <c r="Q13" s="78">
        <v>0</v>
      </c>
      <c r="R13" s="80">
        <f>C13*0.9</f>
        <v>1381995.7767</v>
      </c>
      <c r="S13" s="78">
        <f>C13-R13</f>
        <v>153555.08629999985</v>
      </c>
      <c r="T13" s="52"/>
      <c r="U13" s="72"/>
    </row>
    <row r="14" spans="1:21" s="24" customFormat="1" ht="15.75" x14ac:dyDescent="0.25">
      <c r="A14" s="53" t="s">
        <v>34</v>
      </c>
      <c r="B14" s="56" t="s">
        <v>35</v>
      </c>
      <c r="C14" s="81">
        <v>12000</v>
      </c>
      <c r="D14" s="85"/>
      <c r="E14" s="76"/>
      <c r="F14" s="79"/>
      <c r="G14" s="79"/>
      <c r="H14" s="79"/>
      <c r="I14" s="79"/>
      <c r="J14" s="77"/>
      <c r="K14" s="77"/>
      <c r="L14" s="77"/>
      <c r="M14" s="77"/>
      <c r="N14" s="77"/>
      <c r="O14" s="77"/>
      <c r="P14" s="77"/>
      <c r="Q14" s="78">
        <v>0</v>
      </c>
      <c r="R14" s="82">
        <f>C14*0.9</f>
        <v>10800</v>
      </c>
      <c r="S14" s="82">
        <f>C14-R14</f>
        <v>1200</v>
      </c>
      <c r="T14" s="52"/>
    </row>
    <row r="15" spans="1:21" s="24" customFormat="1" ht="31.5" x14ac:dyDescent="0.25">
      <c r="A15" s="53" t="s">
        <v>36</v>
      </c>
      <c r="B15" s="22" t="s">
        <v>37</v>
      </c>
      <c r="C15" s="54">
        <v>1814</v>
      </c>
      <c r="D15" s="85"/>
      <c r="E15" s="76"/>
      <c r="F15" s="79"/>
      <c r="G15" s="79"/>
      <c r="H15" s="79"/>
      <c r="I15" s="79"/>
      <c r="J15" s="77"/>
      <c r="K15" s="77"/>
      <c r="L15" s="77"/>
      <c r="M15" s="77"/>
      <c r="N15" s="77"/>
      <c r="O15" s="77"/>
      <c r="P15" s="77"/>
      <c r="Q15" s="78">
        <v>0</v>
      </c>
      <c r="R15" s="78">
        <v>363</v>
      </c>
      <c r="S15" s="78">
        <f>C15-R15</f>
        <v>1451</v>
      </c>
      <c r="T15" s="57"/>
      <c r="U15" s="72"/>
    </row>
    <row r="16" spans="1:21" s="24" customFormat="1" ht="15.75" x14ac:dyDescent="0.25">
      <c r="A16" s="53" t="s">
        <v>38</v>
      </c>
      <c r="B16" s="22"/>
      <c r="C16" s="54">
        <v>5447</v>
      </c>
      <c r="D16" s="85"/>
      <c r="E16" s="49"/>
      <c r="F16" s="55"/>
      <c r="G16" s="55"/>
      <c r="H16" s="55"/>
      <c r="I16" s="55"/>
      <c r="J16" s="50"/>
      <c r="K16" s="50"/>
      <c r="L16" s="50"/>
      <c r="M16" s="50"/>
      <c r="N16" s="50"/>
      <c r="O16" s="50"/>
      <c r="P16" s="50"/>
      <c r="Q16" s="51"/>
      <c r="R16" s="51">
        <v>5447</v>
      </c>
      <c r="S16" s="51"/>
      <c r="T16" s="52"/>
    </row>
    <row r="17" spans="1:21" s="21" customFormat="1" ht="25.5" customHeight="1" x14ac:dyDescent="0.25">
      <c r="A17" s="19"/>
      <c r="B17" s="20"/>
      <c r="C17" s="44"/>
      <c r="D17" s="84"/>
      <c r="E17" s="58"/>
      <c r="F17" s="58"/>
      <c r="G17" s="58"/>
      <c r="H17" s="58"/>
      <c r="I17" s="58"/>
      <c r="J17" s="58"/>
      <c r="K17" s="58"/>
      <c r="L17" s="58"/>
      <c r="M17" s="58"/>
      <c r="N17" s="58"/>
      <c r="O17" s="58"/>
      <c r="P17" s="58"/>
      <c r="Q17" s="44"/>
      <c r="R17" s="44"/>
      <c r="S17" s="44"/>
    </row>
    <row r="18" spans="1:21" ht="15.75" x14ac:dyDescent="0.25">
      <c r="A18" s="25"/>
      <c r="B18" s="25"/>
      <c r="C18" s="25"/>
      <c r="D18" s="25"/>
      <c r="E18" s="26"/>
      <c r="F18" s="27"/>
      <c r="G18" s="26"/>
      <c r="H18" s="26"/>
      <c r="I18" s="26"/>
      <c r="J18" s="26"/>
      <c r="K18" s="26"/>
      <c r="L18" s="26"/>
      <c r="M18" s="26"/>
      <c r="N18" s="26"/>
      <c r="O18" s="26"/>
      <c r="P18" s="26"/>
      <c r="Q18" s="25"/>
      <c r="R18" s="25"/>
      <c r="S18" s="25"/>
    </row>
    <row r="19" spans="1:21" s="13" customFormat="1" ht="15.75" x14ac:dyDescent="0.25">
      <c r="A19" s="25"/>
      <c r="B19" s="59"/>
      <c r="C19" s="59"/>
      <c r="G19" s="25"/>
      <c r="H19" s="27"/>
      <c r="I19" s="26"/>
      <c r="J19" s="26"/>
      <c r="K19" s="26"/>
      <c r="L19" s="26"/>
      <c r="M19" s="26"/>
      <c r="N19" s="26"/>
      <c r="O19" s="26"/>
      <c r="P19" s="26"/>
      <c r="Q19" s="60"/>
      <c r="R19" s="60"/>
      <c r="S19" s="60"/>
      <c r="T19" s="61"/>
      <c r="U19" s="61"/>
    </row>
    <row r="20" spans="1:21" s="13" customFormat="1" ht="15.75" x14ac:dyDescent="0.25">
      <c r="A20" s="25"/>
      <c r="C20" s="62"/>
      <c r="D20" s="63" t="s">
        <v>39</v>
      </c>
      <c r="E20" s="30"/>
      <c r="F20" s="30"/>
      <c r="G20" s="29"/>
      <c r="H20" s="64"/>
      <c r="I20" s="65"/>
      <c r="J20" s="31"/>
      <c r="K20" s="31"/>
      <c r="L20" s="31"/>
      <c r="M20" s="31"/>
      <c r="N20" s="31"/>
      <c r="O20" s="31"/>
      <c r="P20" s="31"/>
      <c r="Q20" s="29" t="s">
        <v>14</v>
      </c>
      <c r="R20" s="29" t="s">
        <v>40</v>
      </c>
      <c r="S20" s="29" t="s">
        <v>41</v>
      </c>
      <c r="T20" s="29" t="s">
        <v>42</v>
      </c>
    </row>
    <row r="21" spans="1:21" s="13" customFormat="1" ht="16.5" thickBot="1" x14ac:dyDescent="0.3">
      <c r="A21" s="25"/>
      <c r="D21" s="32"/>
      <c r="G21" s="25"/>
      <c r="H21" s="66"/>
      <c r="I21" s="67"/>
      <c r="J21" s="26"/>
      <c r="K21" s="26"/>
      <c r="L21" s="26"/>
      <c r="M21" s="26"/>
      <c r="N21" s="26"/>
      <c r="O21" s="26"/>
      <c r="P21" s="26"/>
      <c r="Q21" s="68">
        <v>0</v>
      </c>
      <c r="R21" s="68">
        <f>R8</f>
        <v>1058073.207525</v>
      </c>
      <c r="S21" s="68">
        <f>S8</f>
        <v>116066.31472499989</v>
      </c>
      <c r="T21" s="68">
        <f>R21+S21</f>
        <v>1174139.5222499999</v>
      </c>
      <c r="U21" s="73"/>
    </row>
    <row r="22" spans="1:21" s="16" customFormat="1" ht="15.75" x14ac:dyDescent="0.25">
      <c r="A22" s="33"/>
      <c r="D22" s="28" t="s">
        <v>16</v>
      </c>
      <c r="G22" s="33"/>
      <c r="H22" s="69"/>
      <c r="I22" s="70"/>
      <c r="J22" s="34"/>
      <c r="K22" s="34"/>
      <c r="L22" s="34"/>
      <c r="M22" s="34"/>
      <c r="N22" s="34"/>
      <c r="O22" s="34"/>
      <c r="P22" s="34"/>
      <c r="Q22" s="69">
        <f>SUM(Q21:Q21)</f>
        <v>0</v>
      </c>
      <c r="R22" s="69">
        <f>SUM(R21:R21)</f>
        <v>1058073.207525</v>
      </c>
      <c r="S22" s="69">
        <f>SUM(S21:S21)</f>
        <v>116066.31472499989</v>
      </c>
      <c r="T22" s="69">
        <f>R22+S22</f>
        <v>1174139.5222499999</v>
      </c>
    </row>
    <row r="25" spans="1:21" ht="12.75" x14ac:dyDescent="0.25">
      <c r="A25" s="35" t="s">
        <v>17</v>
      </c>
      <c r="U25" s="74"/>
    </row>
    <row r="26" spans="1:21" ht="15" x14ac:dyDescent="0.25">
      <c r="A26" s="36" t="s">
        <v>18</v>
      </c>
    </row>
    <row r="27" spans="1:21" x14ac:dyDescent="0.25">
      <c r="U27" s="75"/>
    </row>
  </sheetData>
  <hyperlinks>
    <hyperlink ref="A26" r:id="rId1"/>
  </hyperlinks>
  <printOptions horizontalCentered="1"/>
  <pageMargins left="0.7" right="0.7" top="0.75" bottom="0.75" header="0.3" footer="0.3"/>
  <pageSetup paperSize="9" scale="49" firstPageNumber="0" fitToHeight="0" orientation="portrait" horizontalDpi="300" verticalDpi="300" r:id="rId2"/>
  <headerFooter alignWithMargins="0">
    <oddFooter>&amp;L&amp;A&amp;R&amp;P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Attekas_iela_viena_gada</vt:lpstr>
      <vt:lpstr>Attekas_iela_viena_gada!Excel_BuiltIn_Print_Area_2</vt:lpstr>
      <vt:lpstr>Attekas_iela_viena_gada!Print_Area</vt:lpstr>
      <vt:lpstr>Attekas_iela_viena_gada!Print_Titles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Liene Kapitonova</cp:lastModifiedBy>
  <cp:lastPrinted>2017-04-04T08:43:38Z</cp:lastPrinted>
  <dcterms:created xsi:type="dcterms:W3CDTF">2017-04-03T11:07:42Z</dcterms:created>
  <dcterms:modified xsi:type="dcterms:W3CDTF">2018-03-05T16:33:21Z</dcterms:modified>
</cp:coreProperties>
</file>