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https://andadminadazi-my.sharepoint.com/personal/jevgenija_adazi_lv/Documents/Desktop/e-parakstiem/e-noraksti/"/>
    </mc:Choice>
  </mc:AlternateContent>
  <xr:revisionPtr revIDLastSave="0" documentId="8_{8F4DB1D0-0214-4717-A0D4-F07A44C449E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OPĀ" sheetId="9" r:id="rId1"/>
    <sheet name="Sacensību organiz." sheetId="6" r:id="rId2"/>
    <sheet name="Dalība sac." sheetId="2" r:id="rId3"/>
    <sheet name="Sporta organizācijas" sheetId="10" r:id="rId4"/>
  </sheets>
  <definedNames>
    <definedName name="_xlnm._FilterDatabase" localSheetId="2" hidden="1">'Dalība sac.'!$A$2:$I$18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" l="1"/>
  <c r="E37" i="10"/>
  <c r="H27" i="6"/>
  <c r="B3" i="9"/>
  <c r="B2" i="9"/>
  <c r="G36" i="10"/>
  <c r="G35" i="10"/>
  <c r="H35" i="10" l="1"/>
  <c r="K35" i="10" s="1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H9" i="10" s="1"/>
  <c r="K9" i="10" s="1"/>
  <c r="G8" i="10"/>
  <c r="G7" i="10"/>
  <c r="G6" i="10"/>
  <c r="G5" i="10"/>
  <c r="H5" i="10" s="1"/>
  <c r="K5" i="10" s="1"/>
  <c r="G4" i="10"/>
  <c r="G3" i="10"/>
  <c r="H25" i="10" l="1"/>
  <c r="K25" i="10" s="1"/>
  <c r="H21" i="10"/>
  <c r="K21" i="10" s="1"/>
  <c r="H29" i="10"/>
  <c r="K29" i="10" s="1"/>
  <c r="H13" i="10"/>
  <c r="K13" i="10" s="1"/>
  <c r="H15" i="10"/>
  <c r="K15" i="10" s="1"/>
  <c r="H33" i="10"/>
  <c r="K33" i="10" s="1"/>
  <c r="H19" i="10"/>
  <c r="K19" i="10" s="1"/>
  <c r="H23" i="10"/>
  <c r="K23" i="10" s="1"/>
  <c r="H7" i="10"/>
  <c r="K7" i="10" s="1"/>
  <c r="H17" i="10"/>
  <c r="K17" i="10" s="1"/>
  <c r="H11" i="10"/>
  <c r="K11" i="10" s="1"/>
  <c r="H27" i="10"/>
  <c r="K27" i="10" s="1"/>
  <c r="H3" i="10"/>
  <c r="K3" i="10" s="1"/>
  <c r="H31" i="10"/>
  <c r="K31" i="10" s="1"/>
  <c r="K37" i="10" l="1"/>
  <c r="B4" i="9" s="1"/>
  <c r="B5" i="9" s="1"/>
  <c r="B7" i="9" s="1"/>
</calcChain>
</file>

<file path=xl/sharedStrings.xml><?xml version="1.0" encoding="utf-8"?>
<sst xmlns="http://schemas.openxmlformats.org/spreadsheetml/2006/main" count="252" uniqueCount="167">
  <si>
    <t>Sporta sacensību organizēšana</t>
  </si>
  <si>
    <t>PAVISAM KOPĀ IZMAKSAI</t>
  </si>
  <si>
    <t>ATLIKUMS</t>
  </si>
  <si>
    <t>Iesniedzējs</t>
  </si>
  <si>
    <t>Sacensību mērogs</t>
  </si>
  <si>
    <t>Sacensību nosaukums</t>
  </si>
  <si>
    <t>Plānotais dalībnieku skaits</t>
  </si>
  <si>
    <t>Kopējā izdevumu tāme</t>
  </si>
  <si>
    <t>Pieprasītais finansējums</t>
  </si>
  <si>
    <t>Latvijas Orientēšanās federācija</t>
  </si>
  <si>
    <t>Valsts nozīmes</t>
  </si>
  <si>
    <t>Piedzīvojumu sacensību apvienība</t>
  </si>
  <si>
    <t xml:space="preserve">Valsts mēroga sacensības </t>
  </si>
  <si>
    <t>Biedrība “Orientēšanās klubs “Kāpa”</t>
  </si>
  <si>
    <t>Latvijas Kausa izcīņas sacensības</t>
  </si>
  <si>
    <t>Ziemeļu divdienas /2.diena/</t>
  </si>
  <si>
    <t xml:space="preserve">Biedrība ĀDAŽU AIRĒŠANAS KLUBS </t>
  </si>
  <si>
    <t>Baltijas mēroga sacensības</t>
  </si>
  <si>
    <t>Biedrība “Latvijas Bērnu un Jauniešu sporta asociācija”</t>
  </si>
  <si>
    <t>Biedrība "Ādaži velo"</t>
  </si>
  <si>
    <t>SIA ARKUL GROUP</t>
  </si>
  <si>
    <t>SIA „Indulis O-Maps”</t>
  </si>
  <si>
    <t>Orientēšanās sacensības LV orientēšanās klubiem “Klubu stafetes”</t>
  </si>
  <si>
    <t>Biedrība „BMX Ādaži”</t>
  </si>
  <si>
    <t>Latvijas, Baltijas un Skandināvijas valstu sporta sacensības (sporta masu pasākumi)</t>
  </si>
  <si>
    <t>Biedrība “Grand Jete”</t>
  </si>
  <si>
    <t xml:space="preserve">LR čempionāts </t>
  </si>
  <si>
    <t>Nr.p.k</t>
  </si>
  <si>
    <t>Reģistrācijas Nr.</t>
  </si>
  <si>
    <t>Sportists</t>
  </si>
  <si>
    <t>Sacensību mērogs saskaņā ar 7.pielikumu</t>
  </si>
  <si>
    <t>Sporta Veids</t>
  </si>
  <si>
    <t>Mērķis</t>
  </si>
  <si>
    <t>KOPĀ</t>
  </si>
  <si>
    <t>Biedrība</t>
  </si>
  <si>
    <t>Sporta veids</t>
  </si>
  <si>
    <t>Dalībnieku skaits</t>
  </si>
  <si>
    <t>Summa par 1 dalībnieku</t>
  </si>
  <si>
    <t xml:space="preserve">SUMMA </t>
  </si>
  <si>
    <t>SUMMA KOPĀ</t>
  </si>
  <si>
    <t>Koeficients par sacensību organizēšanu</t>
  </si>
  <si>
    <t>Sporta infrastruktūras uzturēšana</t>
  </si>
  <si>
    <t>Biedrība "BMX Ādaži"</t>
  </si>
  <si>
    <t>BMX</t>
  </si>
  <si>
    <t>Pieaugušie</t>
  </si>
  <si>
    <t>Bērni</t>
  </si>
  <si>
    <t>Futbols</t>
  </si>
  <si>
    <t>Biedrība "Futbola klubs "Ādaži"</t>
  </si>
  <si>
    <t>Biedrība "Grand Jette"</t>
  </si>
  <si>
    <t>Mākslas vingrošana</t>
  </si>
  <si>
    <t>Volejbola klubs "Ādaži"</t>
  </si>
  <si>
    <t>Volejbols</t>
  </si>
  <si>
    <t>Biedrība "Garkalnes olimpiskais centrs"</t>
  </si>
  <si>
    <t>Triatlona klubs "Tri kan"</t>
  </si>
  <si>
    <t>Triatlons</t>
  </si>
  <si>
    <t>Biedrība "Latvijas Bērnu un Jauniešu Sporta Asociācija"</t>
  </si>
  <si>
    <t>Vieglatlētika, VFS</t>
  </si>
  <si>
    <t>Biedrība "Dog Sport Carnikava"</t>
  </si>
  <si>
    <t>Biedrība OK "Kāpa"</t>
  </si>
  <si>
    <t>Orientēšanās sports</t>
  </si>
  <si>
    <t>Bērnu un jauniešu tenisa atbalsta biedrība</t>
  </si>
  <si>
    <t>Teniss</t>
  </si>
  <si>
    <t>Riteņbraukšana</t>
  </si>
  <si>
    <t>Motosports</t>
  </si>
  <si>
    <t>Sporta biedrība "VFS sports"</t>
  </si>
  <si>
    <t xml:space="preserve">Vispārējā fiziskā sagatavotība </t>
  </si>
  <si>
    <t>Mazo futbola klubu alianse</t>
  </si>
  <si>
    <t>Ādažu airēšanas klubs</t>
  </si>
  <si>
    <t>Airēšanas slaloms, Ekstrēmais slaloms, SUP, smaiļošana</t>
  </si>
  <si>
    <t>SPN BUDŽETĀ IEKLĀUTĀ SUMMA</t>
  </si>
  <si>
    <t>SIA “MARIO MM”</t>
  </si>
  <si>
    <t>Latvijas Orientēšanās nakts 19.09.2025.</t>
  </si>
  <si>
    <t>Carnikavas rogainings 17.08.2025.</t>
  </si>
  <si>
    <t>14 205</t>
  </si>
  <si>
    <t>LVS kausa izcīņa U14 un pieaugušie</t>
  </si>
  <si>
    <t>Biedrība "Motoklubs MX ĀDAŽI"</t>
  </si>
  <si>
    <t>Emīls Egle</t>
  </si>
  <si>
    <t>Biedrība "Latvijas Slēpošanas federācija"</t>
  </si>
  <si>
    <t>dalība starptautiskās sacensībās, kurās ir vismaz 3 dalībvalstis</t>
  </si>
  <si>
    <t>Slēpošana</t>
  </si>
  <si>
    <t>ATBALSTĀMAIS SUBSĪDIJU APMĒRS 2025.gadā</t>
  </si>
  <si>
    <t>World Rookie Freeski Finals   29.03.2025-03.04.2025</t>
  </si>
  <si>
    <t>LBJSA</t>
  </si>
  <si>
    <t>Toms Melderis</t>
  </si>
  <si>
    <t>Vieglatlētika</t>
  </si>
  <si>
    <t>EYOF</t>
  </si>
  <si>
    <t>Bērnu un jauniešu attīstības centrs “Gauja”</t>
  </si>
  <si>
    <t>Nemo Kauss- peldēšana (30.03.2025.)</t>
  </si>
  <si>
    <t>Nemo Kauss- peldēšana (28.09.2025.)</t>
  </si>
  <si>
    <t>atteikums</t>
  </si>
  <si>
    <t>Latvijas kausa seriāls MTB XCO krosā 5. posms. 30.08.2025.</t>
  </si>
  <si>
    <t>Ādaži Darts Club</t>
  </si>
  <si>
    <t>Ādažu novada Jauniešu Darts līga</t>
  </si>
  <si>
    <t>15-25</t>
  </si>
  <si>
    <t>Šautriņu mešana</t>
  </si>
  <si>
    <t>"Triatlona un peldēšanas klubs TRI KAN"</t>
  </si>
  <si>
    <t>“Ādažu multisporta čempionāts 2025”,</t>
  </si>
  <si>
    <t>Mārcis Osis</t>
  </si>
  <si>
    <t>FIBA 3x3 U-23 Nāciju līga</t>
  </si>
  <si>
    <t>3x3</t>
  </si>
  <si>
    <t>Raimonds Feldmanis (treneris)</t>
  </si>
  <si>
    <t>Biedrība “Taciņa”</t>
  </si>
  <si>
    <t>Tautas sporta pasākums</t>
  </si>
  <si>
    <t>Ādažu novada kauss orientēšanās sportā</t>
  </si>
  <si>
    <t>Individuālais komersants “Māra - 9”</t>
  </si>
  <si>
    <t>Piejūras rogainings</t>
  </si>
  <si>
    <t>Baltijas SUP SPRINT GRAND PRIX 2025 un jaunatnes meistarsacīkstes</t>
  </si>
  <si>
    <t>Ādažu čempionāts airēšanas slalomā 2025</t>
  </si>
  <si>
    <t>Artūrs Stepanovs</t>
  </si>
  <si>
    <t>Karate 1- Premier League 24.-25.01.</t>
  </si>
  <si>
    <t>Karate</t>
  </si>
  <si>
    <t>Mateo Bogomazovs</t>
  </si>
  <si>
    <t>PČ</t>
  </si>
  <si>
    <t>2025 UCI BMX World Championships 28.07.-03.08.</t>
  </si>
  <si>
    <t>Māris Trokšs</t>
  </si>
  <si>
    <t>2026 UCI BMX World Championships 28.07.-03.08.</t>
  </si>
  <si>
    <t>Kristiāns Blūmanis</t>
  </si>
  <si>
    <t>Jānis Osis</t>
  </si>
  <si>
    <t>Kristaps Ozoliņš</t>
  </si>
  <si>
    <t>Artis Možeiko</t>
  </si>
  <si>
    <t>Mārcis Lonskis</t>
  </si>
  <si>
    <t>Cīņu klubs “Berserk”</t>
  </si>
  <si>
    <t>Bokss, Kikbokss, MMA, Jiu-Jitsu</t>
  </si>
  <si>
    <t>„Ādažu novada BMX kauss 2025”</t>
  </si>
  <si>
    <t>Latvijas Riteņbraukšanas Federācija</t>
  </si>
  <si>
    <t>“Latvijas BMX kauss 2025” 7.posma izcīņa</t>
  </si>
  <si>
    <t>“CARNIKAVAS MAKŠĶERĒŠANAS SKOLA” Biedrība</t>
  </si>
  <si>
    <t>CMS ZIEMAS KAUSS 2025</t>
  </si>
  <si>
    <t>Jānis Grasis</t>
  </si>
  <si>
    <t>F.Circeņa piemiņas turnīrs šahā</t>
  </si>
  <si>
    <t xml:space="preserve">LATVIJAS riteņbraukšanas federācija </t>
  </si>
  <si>
    <t>Krišjānis Lejiņš</t>
  </si>
  <si>
    <t>EČ, PČ</t>
  </si>
  <si>
    <t>riteņbraukšana</t>
  </si>
  <si>
    <t>Tradicionālās starptautiskās sporta deju sacensības
 “ĀDAŽU BALVA”</t>
  </si>
  <si>
    <t>Latvijas Šaušanas federācija</t>
  </si>
  <si>
    <t>Līva Krūmiņa, Adrija Krūmiņa</t>
  </si>
  <si>
    <t>Šaušana</t>
  </si>
  <si>
    <t>Latvijas Paukošanas Federācija</t>
  </si>
  <si>
    <t>Markuss Zdors</t>
  </si>
  <si>
    <t>EČ</t>
  </si>
  <si>
    <t>Paukošana</t>
  </si>
  <si>
    <t>EČ junioriem, 27.februāris-3.marts 2025</t>
  </si>
  <si>
    <t>Biedrība "SPĒKA KUSTĪBA"</t>
  </si>
  <si>
    <t>Sieviešu Basketbola turnīrs</t>
  </si>
  <si>
    <t>6 komandas</t>
  </si>
  <si>
    <t>Latvijas disku golfa federācija</t>
  </si>
  <si>
    <t>Latvijas kausa posms</t>
  </si>
  <si>
    <t>Latvijas kausa 4.posms amatieriem</t>
  </si>
  <si>
    <t>Biedrība "Sporta klubs "ZIBEŅI""</t>
  </si>
  <si>
    <t>MVP līga disku golfā</t>
  </si>
  <si>
    <t>Dalība sporta sacensībās un treniņnometnēs</t>
  </si>
  <si>
    <t>Sporta organizāciju darbības nodrošināšana</t>
  </si>
  <si>
    <t>Summa EUR</t>
  </si>
  <si>
    <t>Npk.</t>
  </si>
  <si>
    <t>Biedrība “Ruslana Sadikova sporta skola”</t>
  </si>
  <si>
    <t>Biedrība "Latvijas Basketbola savienība"</t>
  </si>
  <si>
    <t>Nr.p.k.</t>
  </si>
  <si>
    <t>Kamanu suņu sports</t>
  </si>
  <si>
    <t>Iekļūšana Latvijas šosejas junioru izlasē, kas aizvadīs treniņnometni Spānijā no 22.02 – 23.03</t>
  </si>
  <si>
    <t>Latvijas Kausa posmu sacensības</t>
  </si>
  <si>
    <t>1. pielikums</t>
  </si>
  <si>
    <t>2. pielikums</t>
  </si>
  <si>
    <t>3. pielikums</t>
  </si>
  <si>
    <t xml:space="preserve">Ādažu novada pašvaldības subsīdiju apmērs sacensību organizēšanai 2025. gadā       </t>
  </si>
  <si>
    <t xml:space="preserve">Ādaž unovada pašvaldības Subsīdiju apmērs dalībai sporta sacensībās un treniņnometnēs 2025. gadā </t>
  </si>
  <si>
    <t xml:space="preserve">Ādažu novada pašvaldības subsīdiju apmērs sporta organizāciju darbības nodrošnāšanai 2025. gadā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</si>
</sst>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0"/>
      <color rgb="FFFF0000"/>
      <name val="Times New Roman"/>
      <family val="1"/>
    </font>
    <font>
      <b/>
      <sz val="12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</font>
    <font>
      <sz val="8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u/>
      <sz val="11"/>
      <color theme="10"/>
      <name val="Calibri"/>
      <charset val="134"/>
      <scheme val="minor"/>
    </font>
    <font>
      <b/>
      <sz val="12"/>
      <color rgb="FFFF0000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2"/>
      <name val="Times New Roman"/>
      <family val="1"/>
    </font>
    <font>
      <sz val="16"/>
      <color theme="1"/>
      <name val="Times New Roman"/>
      <family val="1"/>
    </font>
    <font>
      <b/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center" wrapText="1"/>
    </xf>
    <xf numFmtId="4" fontId="1" fillId="0" borderId="0" xfId="0" applyNumberFormat="1" applyFont="1"/>
    <xf numFmtId="0" fontId="6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8" borderId="1" xfId="0" applyFont="1" applyFill="1" applyBorder="1"/>
    <xf numFmtId="0" fontId="9" fillId="0" borderId="1" xfId="0" applyFont="1" applyBorder="1"/>
    <xf numFmtId="0" fontId="10" fillId="0" borderId="0" xfId="0" applyFont="1"/>
    <xf numFmtId="0" fontId="4" fillId="0" borderId="0" xfId="0" applyFont="1" applyAlignment="1">
      <alignment wrapTex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3" fillId="0" borderId="0" xfId="0" applyFont="1"/>
    <xf numFmtId="0" fontId="14" fillId="3" borderId="0" xfId="0" applyFont="1" applyFill="1" applyAlignment="1">
      <alignment horizontal="left" vertical="center"/>
    </xf>
    <xf numFmtId="0" fontId="14" fillId="0" borderId="0" xfId="0" applyFont="1"/>
    <xf numFmtId="0" fontId="18" fillId="0" borderId="1" xfId="0" applyFont="1" applyBorder="1"/>
    <xf numFmtId="3" fontId="5" fillId="0" borderId="1" xfId="0" applyNumberFormat="1" applyFont="1" applyBorder="1"/>
    <xf numFmtId="3" fontId="16" fillId="3" borderId="1" xfId="0" applyNumberFormat="1" applyFont="1" applyFill="1" applyBorder="1"/>
    <xf numFmtId="3" fontId="3" fillId="8" borderId="1" xfId="0" applyNumberFormat="1" applyFont="1" applyFill="1" applyBorder="1"/>
    <xf numFmtId="3" fontId="18" fillId="0" borderId="1" xfId="0" applyNumberFormat="1" applyFont="1" applyBorder="1"/>
    <xf numFmtId="0" fontId="4" fillId="0" borderId="1" xfId="0" applyFont="1" applyBorder="1"/>
    <xf numFmtId="4" fontId="5" fillId="0" borderId="0" xfId="0" applyNumberFormat="1" applyFont="1" applyAlignment="1">
      <alignment wrapText="1"/>
    </xf>
    <xf numFmtId="0" fontId="4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wrapText="1"/>
    </xf>
    <xf numFmtId="4" fontId="16" fillId="6" borderId="1" xfId="0" applyNumberFormat="1" applyFont="1" applyFill="1" applyBorder="1" applyAlignment="1">
      <alignment horizontal="center" vertical="center" wrapText="1"/>
    </xf>
    <xf numFmtId="4" fontId="16" fillId="6" borderId="1" xfId="0" applyNumberFormat="1" applyFont="1" applyFill="1" applyBorder="1" applyAlignment="1">
      <alignment horizontal="center" wrapText="1"/>
    </xf>
    <xf numFmtId="0" fontId="16" fillId="3" borderId="1" xfId="0" applyFont="1" applyFill="1" applyBorder="1" applyAlignment="1">
      <alignment vertical="center" wrapText="1"/>
    </xf>
    <xf numFmtId="4" fontId="16" fillId="7" borderId="3" xfId="0" applyNumberFormat="1" applyFont="1" applyFill="1" applyBorder="1" applyAlignment="1">
      <alignment horizontal="center" wrapText="1"/>
    </xf>
    <xf numFmtId="4" fontId="16" fillId="7" borderId="1" xfId="0" applyNumberFormat="1" applyFont="1" applyFill="1" applyBorder="1" applyAlignment="1">
      <alignment horizont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4" fontId="19" fillId="5" borderId="3" xfId="0" applyNumberFormat="1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3" borderId="10" xfId="0" applyFont="1" applyFill="1" applyBorder="1" applyAlignment="1">
      <alignment vertical="center" wrapText="1"/>
    </xf>
    <xf numFmtId="4" fontId="16" fillId="7" borderId="10" xfId="0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wrapText="1"/>
    </xf>
    <xf numFmtId="0" fontId="16" fillId="3" borderId="5" xfId="0" applyFont="1" applyFill="1" applyBorder="1" applyAlignment="1">
      <alignment vertical="center" wrapText="1"/>
    </xf>
    <xf numFmtId="0" fontId="16" fillId="3" borderId="12" xfId="0" applyFont="1" applyFill="1" applyBorder="1" applyAlignment="1">
      <alignment vertical="center" wrapText="1"/>
    </xf>
    <xf numFmtId="3" fontId="16" fillId="6" borderId="6" xfId="0" applyNumberFormat="1" applyFont="1" applyFill="1" applyBorder="1" applyAlignment="1">
      <alignment horizontal="center" vertical="center" wrapText="1"/>
    </xf>
    <xf numFmtId="3" fontId="16" fillId="6" borderId="6" xfId="0" applyNumberFormat="1" applyFont="1" applyFill="1" applyBorder="1" applyAlignment="1">
      <alignment horizontal="center" wrapText="1"/>
    </xf>
    <xf numFmtId="3" fontId="16" fillId="7" borderId="13" xfId="0" applyNumberFormat="1" applyFont="1" applyFill="1" applyBorder="1" applyAlignment="1">
      <alignment horizontal="center" wrapText="1"/>
    </xf>
    <xf numFmtId="3" fontId="16" fillId="7" borderId="6" xfId="0" applyNumberFormat="1" applyFont="1" applyFill="1" applyBorder="1" applyAlignment="1">
      <alignment horizontal="center" wrapText="1"/>
    </xf>
    <xf numFmtId="3" fontId="16" fillId="7" borderId="6" xfId="0" applyNumberFormat="1" applyFont="1" applyFill="1" applyBorder="1" applyAlignment="1">
      <alignment horizontal="center" vertical="center" wrapText="1"/>
    </xf>
    <xf numFmtId="3" fontId="16" fillId="7" borderId="9" xfId="0" applyNumberFormat="1" applyFont="1" applyFill="1" applyBorder="1" applyAlignment="1">
      <alignment horizontal="center" vertical="center" wrapText="1"/>
    </xf>
    <xf numFmtId="4" fontId="3" fillId="5" borderId="16" xfId="0" applyNumberFormat="1" applyFont="1" applyFill="1" applyBorder="1" applyAlignment="1">
      <alignment horizontal="center" wrapText="1"/>
    </xf>
    <xf numFmtId="4" fontId="8" fillId="5" borderId="16" xfId="0" applyNumberFormat="1" applyFont="1" applyFill="1" applyBorder="1" applyAlignment="1">
      <alignment horizontal="center" wrapText="1"/>
    </xf>
    <xf numFmtId="4" fontId="8" fillId="5" borderId="16" xfId="0" applyNumberFormat="1" applyFont="1" applyFill="1" applyBorder="1" applyAlignment="1">
      <alignment horizontal="center" vertical="center" wrapText="1"/>
    </xf>
    <xf numFmtId="4" fontId="3" fillId="5" borderId="17" xfId="0" applyNumberFormat="1" applyFont="1" applyFill="1" applyBorder="1" applyAlignment="1">
      <alignment horizontal="center" wrapText="1"/>
    </xf>
    <xf numFmtId="4" fontId="8" fillId="5" borderId="17" xfId="0" applyNumberFormat="1" applyFont="1" applyFill="1" applyBorder="1" applyAlignment="1">
      <alignment horizontal="center" wrapText="1"/>
    </xf>
    <xf numFmtId="4" fontId="3" fillId="5" borderId="16" xfId="0" applyNumberFormat="1" applyFont="1" applyFill="1" applyBorder="1" applyAlignment="1">
      <alignment horizontal="center" vertical="center" wrapText="1"/>
    </xf>
    <xf numFmtId="4" fontId="3" fillId="5" borderId="18" xfId="0" applyNumberFormat="1" applyFont="1" applyFill="1" applyBorder="1" applyAlignment="1">
      <alignment horizontal="center" vertical="center" wrapText="1"/>
    </xf>
    <xf numFmtId="4" fontId="16" fillId="6" borderId="7" xfId="0" applyNumberFormat="1" applyFont="1" applyFill="1" applyBorder="1" applyAlignment="1">
      <alignment horizontal="center" vertical="center" wrapText="1"/>
    </xf>
    <xf numFmtId="4" fontId="16" fillId="6" borderId="7" xfId="0" applyNumberFormat="1" applyFont="1" applyFill="1" applyBorder="1" applyAlignment="1">
      <alignment horizontal="center" wrapText="1"/>
    </xf>
    <xf numFmtId="4" fontId="16" fillId="7" borderId="8" xfId="0" applyNumberFormat="1" applyFont="1" applyFill="1" applyBorder="1" applyAlignment="1">
      <alignment horizontal="center" wrapText="1"/>
    </xf>
    <xf numFmtId="4" fontId="16" fillId="7" borderId="7" xfId="0" applyNumberFormat="1" applyFont="1" applyFill="1" applyBorder="1" applyAlignment="1">
      <alignment horizontal="center" wrapText="1"/>
    </xf>
    <xf numFmtId="4" fontId="16" fillId="7" borderId="7" xfId="0" applyNumberFormat="1" applyFont="1" applyFill="1" applyBorder="1" applyAlignment="1">
      <alignment horizontal="center" vertical="center" wrapText="1"/>
    </xf>
    <xf numFmtId="4" fontId="16" fillId="7" borderId="11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wrapText="1"/>
    </xf>
    <xf numFmtId="0" fontId="16" fillId="3" borderId="4" xfId="0" applyFont="1" applyFill="1" applyBorder="1" applyAlignment="1">
      <alignment wrapText="1"/>
    </xf>
    <xf numFmtId="3" fontId="16" fillId="6" borderId="13" xfId="0" applyNumberFormat="1" applyFont="1" applyFill="1" applyBorder="1" applyAlignment="1">
      <alignment horizontal="center" vertical="center" wrapText="1"/>
    </xf>
    <xf numFmtId="4" fontId="16" fillId="6" borderId="3" xfId="0" applyNumberFormat="1" applyFont="1" applyFill="1" applyBorder="1" applyAlignment="1">
      <alignment horizontal="center" vertical="center" wrapText="1"/>
    </xf>
    <xf numFmtId="4" fontId="16" fillId="6" borderId="8" xfId="0" applyNumberFormat="1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4" fontId="3" fillId="7" borderId="6" xfId="0" applyNumberFormat="1" applyFont="1" applyFill="1" applyBorder="1" applyAlignment="1">
      <alignment horizontal="center" vertical="center" wrapText="1"/>
    </xf>
    <xf numFmtId="4" fontId="3" fillId="7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4" fontId="8" fillId="7" borderId="6" xfId="0" applyNumberFormat="1" applyFont="1" applyFill="1" applyBorder="1" applyAlignment="1">
      <alignment horizontal="center" vertical="center" wrapText="1"/>
    </xf>
    <xf numFmtId="4" fontId="8" fillId="7" borderId="7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0" fillId="3" borderId="1" xfId="1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0" fillId="3" borderId="10" xfId="1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4" fontId="3" fillId="7" borderId="9" xfId="0" applyNumberFormat="1" applyFont="1" applyFill="1" applyBorder="1" applyAlignment="1">
      <alignment horizontal="center" vertical="center" wrapText="1"/>
    </xf>
    <xf numFmtId="4" fontId="3" fillId="7" borderId="1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0" fontId="2" fillId="3" borderId="3" xfId="0" applyFont="1" applyFill="1" applyBorder="1"/>
    <xf numFmtId="4" fontId="2" fillId="6" borderId="4" xfId="0" applyNumberFormat="1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4" fontId="3" fillId="7" borderId="13" xfId="0" applyNumberFormat="1" applyFont="1" applyFill="1" applyBorder="1" applyAlignment="1">
      <alignment horizontal="center" vertical="center" wrapText="1"/>
    </xf>
    <xf numFmtId="4" fontId="3" fillId="7" borderId="8" xfId="0" applyNumberFormat="1" applyFont="1" applyFill="1" applyBorder="1" applyAlignment="1">
      <alignment horizontal="center" vertical="center" wrapText="1"/>
    </xf>
    <xf numFmtId="4" fontId="3" fillId="5" borderId="17" xfId="0" applyNumberFormat="1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1" fillId="0" borderId="27" xfId="0" applyFont="1" applyBorder="1"/>
    <xf numFmtId="0" fontId="3" fillId="7" borderId="20" xfId="0" applyFont="1" applyFill="1" applyBorder="1" applyAlignment="1">
      <alignment horizontal="center" wrapText="1"/>
    </xf>
    <xf numFmtId="0" fontId="3" fillId="7" borderId="21" xfId="0" applyFont="1" applyFill="1" applyBorder="1" applyAlignment="1">
      <alignment horizontal="center" wrapText="1"/>
    </xf>
    <xf numFmtId="0" fontId="3" fillId="7" borderId="19" xfId="0" applyFont="1" applyFill="1" applyBorder="1" applyAlignment="1">
      <alignment horizontal="center" wrapText="1"/>
    </xf>
    <xf numFmtId="0" fontId="3" fillId="7" borderId="14" xfId="0" applyFont="1" applyFill="1" applyBorder="1" applyAlignment="1">
      <alignment horizontal="center" wrapText="1"/>
    </xf>
    <xf numFmtId="0" fontId="2" fillId="4" borderId="28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/>
    <xf numFmtId="0" fontId="21" fillId="4" borderId="12" xfId="0" applyFont="1" applyFill="1" applyBorder="1"/>
    <xf numFmtId="0" fontId="21" fillId="4" borderId="9" xfId="0" applyFont="1" applyFill="1" applyBorder="1"/>
    <xf numFmtId="0" fontId="21" fillId="4" borderId="11" xfId="0" applyFont="1" applyFill="1" applyBorder="1"/>
    <xf numFmtId="4" fontId="2" fillId="4" borderId="18" xfId="0" applyNumberFormat="1" applyFont="1" applyFill="1" applyBorder="1"/>
    <xf numFmtId="0" fontId="4" fillId="0" borderId="19" xfId="0" applyFont="1" applyBorder="1"/>
    <xf numFmtId="0" fontId="4" fillId="3" borderId="3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2" fillId="7" borderId="19" xfId="0" applyFont="1" applyFill="1" applyBorder="1" applyAlignment="1">
      <alignment horizontal="center" wrapText="1"/>
    </xf>
    <xf numFmtId="0" fontId="7" fillId="7" borderId="14" xfId="0" applyFont="1" applyFill="1" applyBorder="1" applyAlignment="1">
      <alignment horizontal="center" wrapText="1"/>
    </xf>
    <xf numFmtId="0" fontId="7" fillId="7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4" fontId="4" fillId="3" borderId="25" xfId="0" applyNumberFormat="1" applyFont="1" applyFill="1" applyBorder="1" applyAlignment="1">
      <alignment horizontal="center"/>
    </xf>
    <xf numFmtId="4" fontId="4" fillId="3" borderId="13" xfId="0" applyNumberFormat="1" applyFont="1" applyFill="1" applyBorder="1" applyAlignment="1">
      <alignment horizontal="center"/>
    </xf>
    <xf numFmtId="4" fontId="4" fillId="3" borderId="24" xfId="0" applyNumberFormat="1" applyFont="1" applyFill="1" applyBorder="1" applyAlignment="1">
      <alignment horizontal="center" wrapText="1"/>
    </xf>
    <xf numFmtId="4" fontId="4" fillId="3" borderId="8" xfId="0" applyNumberFormat="1" applyFont="1" applyFill="1" applyBorder="1" applyAlignment="1">
      <alignment horizontal="center" wrapText="1"/>
    </xf>
    <xf numFmtId="4" fontId="3" fillId="3" borderId="26" xfId="0" applyNumberFormat="1" applyFont="1" applyFill="1" applyBorder="1" applyAlignment="1">
      <alignment horizontal="center"/>
    </xf>
    <xf numFmtId="4" fontId="3" fillId="3" borderId="17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9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4" fontId="4" fillId="3" borderId="30" xfId="0" applyNumberFormat="1" applyFont="1" applyFill="1" applyBorder="1" applyAlignment="1">
      <alignment horizontal="center"/>
    </xf>
    <xf numFmtId="4" fontId="4" fillId="3" borderId="8" xfId="0" applyNumberFormat="1" applyFont="1" applyFill="1" applyBorder="1" applyAlignment="1">
      <alignment horizontal="center"/>
    </xf>
    <xf numFmtId="4" fontId="4" fillId="3" borderId="24" xfId="0" applyNumberFormat="1" applyFont="1" applyFill="1" applyBorder="1" applyAlignment="1">
      <alignment horizontal="center"/>
    </xf>
    <xf numFmtId="4" fontId="4" fillId="2" borderId="24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4" fontId="4" fillId="3" borderId="31" xfId="0" applyNumberFormat="1" applyFont="1" applyFill="1" applyBorder="1" applyAlignment="1">
      <alignment horizontal="center"/>
    </xf>
    <xf numFmtId="4" fontId="4" fillId="2" borderId="25" xfId="0" applyNumberFormat="1" applyFont="1" applyFill="1" applyBorder="1" applyAlignment="1">
      <alignment horizontal="center"/>
    </xf>
    <xf numFmtId="4" fontId="4" fillId="2" borderId="1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" fontId="4" fillId="3" borderId="30" xfId="0" applyNumberFormat="1" applyFont="1" applyFill="1" applyBorder="1" applyAlignment="1">
      <alignment horizontal="center" wrapText="1"/>
    </xf>
    <xf numFmtId="4" fontId="4" fillId="2" borderId="24" xfId="0" applyNumberFormat="1" applyFont="1" applyFill="1" applyBorder="1" applyAlignment="1">
      <alignment horizontal="center" wrapText="1"/>
    </xf>
    <xf numFmtId="4" fontId="4" fillId="2" borderId="8" xfId="0" applyNumberFormat="1" applyFont="1" applyFill="1" applyBorder="1" applyAlignment="1">
      <alignment horizontal="center" wrapText="1"/>
    </xf>
    <xf numFmtId="4" fontId="3" fillId="3" borderId="32" xfId="0" applyNumberFormat="1" applyFont="1" applyFill="1" applyBorder="1" applyAlignment="1">
      <alignment horizontal="center"/>
    </xf>
    <xf numFmtId="4" fontId="3" fillId="2" borderId="26" xfId="0" applyNumberFormat="1" applyFont="1" applyFill="1" applyBorder="1" applyAlignment="1">
      <alignment horizontal="center"/>
    </xf>
    <xf numFmtId="4" fontId="3" fillId="2" borderId="17" xfId="0" applyNumberFormat="1" applyFont="1" applyFill="1" applyBorder="1" applyAlignment="1">
      <alignment horizontal="center"/>
    </xf>
    <xf numFmtId="4" fontId="8" fillId="3" borderId="26" xfId="0" applyNumberFormat="1" applyFont="1" applyFill="1" applyBorder="1" applyAlignment="1">
      <alignment horizontal="center"/>
    </xf>
    <xf numFmtId="4" fontId="8" fillId="3" borderId="17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>
      <selection activeCell="A3" sqref="A3"/>
    </sheetView>
  </sheetViews>
  <sheetFormatPr defaultColWidth="9" defaultRowHeight="15"/>
  <cols>
    <col min="1" max="1" width="40" customWidth="1"/>
    <col min="2" max="2" width="15.7109375" customWidth="1"/>
  </cols>
  <sheetData>
    <row r="1" spans="1:2" ht="15.75">
      <c r="B1" s="30" t="s">
        <v>153</v>
      </c>
    </row>
    <row r="2" spans="1:2" ht="15.75">
      <c r="A2" s="27" t="s">
        <v>151</v>
      </c>
      <c r="B2" s="23">
        <f>'Dalība sac.'!J18</f>
        <v>7875</v>
      </c>
    </row>
    <row r="3" spans="1:2" ht="15.75">
      <c r="A3" s="8" t="s">
        <v>0</v>
      </c>
      <c r="B3" s="23">
        <f>'Sacensību organiz.'!H27</f>
        <v>28790</v>
      </c>
    </row>
    <row r="4" spans="1:2" ht="15.75">
      <c r="A4" s="27" t="s">
        <v>152</v>
      </c>
      <c r="B4" s="24">
        <f>'Sporta organizācijas'!K37</f>
        <v>72370</v>
      </c>
    </row>
    <row r="5" spans="1:2" ht="15.75">
      <c r="A5" s="12" t="s">
        <v>1</v>
      </c>
      <c r="B5" s="25">
        <f>SUM(B2:B4)</f>
        <v>109035</v>
      </c>
    </row>
    <row r="6" spans="1:2" ht="15.75">
      <c r="A6" s="13" t="s">
        <v>69</v>
      </c>
      <c r="B6" s="23">
        <v>114488</v>
      </c>
    </row>
    <row r="7" spans="1:2" ht="15.75">
      <c r="A7" s="22" t="s">
        <v>2</v>
      </c>
      <c r="B7" s="26">
        <f>B6-B5</f>
        <v>5453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7"/>
  <sheetViews>
    <sheetView tabSelected="1" zoomScaleNormal="100" workbookViewId="0">
      <pane ySplit="3" topLeftCell="A17" activePane="bottomLeft" state="frozen"/>
      <selection pane="bottomLeft" activeCell="H1" sqref="H1"/>
    </sheetView>
  </sheetViews>
  <sheetFormatPr defaultColWidth="8.85546875" defaultRowHeight="15.75"/>
  <cols>
    <col min="1" max="1" width="6.28515625" style="9" customWidth="1"/>
    <col min="2" max="2" width="38.7109375" style="10" customWidth="1"/>
    <col min="3" max="3" width="31.7109375" style="10" customWidth="1"/>
    <col min="4" max="4" width="49.5703125" style="10" customWidth="1"/>
    <col min="5" max="5" width="14.140625" style="10" customWidth="1"/>
    <col min="6" max="7" width="12.42578125" style="10" customWidth="1"/>
    <col min="8" max="8" width="19.42578125" style="11" customWidth="1"/>
    <col min="9" max="9" width="16.42578125" style="10" customWidth="1"/>
    <col min="10" max="16384" width="8.85546875" style="10"/>
  </cols>
  <sheetData>
    <row r="1" spans="1:10" ht="20.25">
      <c r="A1" s="138" t="s">
        <v>164</v>
      </c>
      <c r="B1" s="138"/>
      <c r="C1" s="138"/>
      <c r="D1" s="138"/>
      <c r="E1" s="138"/>
      <c r="F1" s="138"/>
      <c r="G1" s="138"/>
      <c r="H1" s="181" t="s">
        <v>161</v>
      </c>
    </row>
    <row r="2" spans="1:10" ht="16.5" thickBot="1"/>
    <row r="3" spans="1:10" ht="58.5" thickTop="1" thickBot="1">
      <c r="A3" s="72" t="s">
        <v>154</v>
      </c>
      <c r="B3" s="73" t="s">
        <v>3</v>
      </c>
      <c r="C3" s="73" t="s">
        <v>4</v>
      </c>
      <c r="D3" s="74" t="s">
        <v>5</v>
      </c>
      <c r="E3" s="72" t="s">
        <v>6</v>
      </c>
      <c r="F3" s="73" t="s">
        <v>7</v>
      </c>
      <c r="G3" s="75" t="s">
        <v>8</v>
      </c>
      <c r="H3" s="76" t="s">
        <v>80</v>
      </c>
    </row>
    <row r="4" spans="1:10" ht="16.5" thickTop="1">
      <c r="A4" s="66">
        <v>1</v>
      </c>
      <c r="B4" s="67" t="s">
        <v>9</v>
      </c>
      <c r="C4" s="67" t="s">
        <v>10</v>
      </c>
      <c r="D4" s="68" t="s">
        <v>71</v>
      </c>
      <c r="E4" s="69">
        <v>300</v>
      </c>
      <c r="F4" s="70">
        <v>2050</v>
      </c>
      <c r="G4" s="71">
        <v>1500</v>
      </c>
      <c r="H4" s="56">
        <v>1500</v>
      </c>
    </row>
    <row r="5" spans="1:10">
      <c r="A5" s="40">
        <v>2</v>
      </c>
      <c r="B5" s="31" t="s">
        <v>11</v>
      </c>
      <c r="C5" s="31" t="s">
        <v>12</v>
      </c>
      <c r="D5" s="44" t="s">
        <v>72</v>
      </c>
      <c r="E5" s="47">
        <v>700</v>
      </c>
      <c r="F5" s="32" t="s">
        <v>73</v>
      </c>
      <c r="G5" s="60">
        <v>3700</v>
      </c>
      <c r="H5" s="54">
        <v>1500</v>
      </c>
    </row>
    <row r="6" spans="1:10">
      <c r="A6" s="40">
        <v>3</v>
      </c>
      <c r="B6" s="31" t="s">
        <v>13</v>
      </c>
      <c r="C6" s="31" t="s">
        <v>14</v>
      </c>
      <c r="D6" s="44" t="s">
        <v>15</v>
      </c>
      <c r="E6" s="48">
        <v>700</v>
      </c>
      <c r="F6" s="33">
        <v>7100</v>
      </c>
      <c r="G6" s="61">
        <v>1500</v>
      </c>
      <c r="H6" s="53">
        <v>1500</v>
      </c>
    </row>
    <row r="7" spans="1:10">
      <c r="A7" s="40">
        <v>4</v>
      </c>
      <c r="B7" s="31" t="s">
        <v>16</v>
      </c>
      <c r="C7" s="31" t="s">
        <v>17</v>
      </c>
      <c r="D7" s="44" t="s">
        <v>107</v>
      </c>
      <c r="E7" s="48">
        <v>120</v>
      </c>
      <c r="F7" s="33">
        <v>4250</v>
      </c>
      <c r="G7" s="61">
        <v>2700</v>
      </c>
      <c r="H7" s="53">
        <v>800</v>
      </c>
      <c r="I7" s="15"/>
    </row>
    <row r="8" spans="1:10" ht="31.5">
      <c r="A8" s="40">
        <v>5</v>
      </c>
      <c r="B8" s="31" t="s">
        <v>18</v>
      </c>
      <c r="C8" s="31" t="s">
        <v>14</v>
      </c>
      <c r="D8" s="44" t="s">
        <v>74</v>
      </c>
      <c r="E8" s="48">
        <v>250</v>
      </c>
      <c r="F8" s="33">
        <v>9990</v>
      </c>
      <c r="G8" s="61">
        <v>4000</v>
      </c>
      <c r="H8" s="53">
        <v>4000</v>
      </c>
      <c r="I8" s="15"/>
    </row>
    <row r="9" spans="1:10" ht="31.5">
      <c r="A9" s="40">
        <v>6</v>
      </c>
      <c r="B9" s="31" t="s">
        <v>19</v>
      </c>
      <c r="C9" s="31" t="s">
        <v>14</v>
      </c>
      <c r="D9" s="44" t="s">
        <v>90</v>
      </c>
      <c r="E9" s="48">
        <v>200</v>
      </c>
      <c r="F9" s="33">
        <v>3250</v>
      </c>
      <c r="G9" s="61">
        <v>1625</v>
      </c>
      <c r="H9" s="53">
        <v>1625</v>
      </c>
    </row>
    <row r="10" spans="1:10" ht="31.5">
      <c r="A10" s="40">
        <v>7</v>
      </c>
      <c r="B10" s="31" t="s">
        <v>20</v>
      </c>
      <c r="C10" s="31" t="s">
        <v>102</v>
      </c>
      <c r="D10" s="44" t="s">
        <v>106</v>
      </c>
      <c r="E10" s="48">
        <v>120</v>
      </c>
      <c r="F10" s="33">
        <v>5050</v>
      </c>
      <c r="G10" s="61">
        <v>3000</v>
      </c>
      <c r="H10" s="53">
        <v>800</v>
      </c>
      <c r="I10" s="15"/>
      <c r="J10" s="15"/>
    </row>
    <row r="11" spans="1:10" ht="31.5">
      <c r="A11" s="40">
        <v>8</v>
      </c>
      <c r="B11" s="31" t="s">
        <v>21</v>
      </c>
      <c r="C11" s="31" t="s">
        <v>102</v>
      </c>
      <c r="D11" s="44" t="s">
        <v>22</v>
      </c>
      <c r="E11" s="48">
        <v>500</v>
      </c>
      <c r="F11" s="33">
        <v>4180</v>
      </c>
      <c r="G11" s="61">
        <v>800</v>
      </c>
      <c r="H11" s="53">
        <v>800</v>
      </c>
    </row>
    <row r="12" spans="1:10" ht="50.45" customHeight="1">
      <c r="A12" s="40">
        <v>9</v>
      </c>
      <c r="B12" s="34" t="s">
        <v>23</v>
      </c>
      <c r="C12" s="31" t="s">
        <v>24</v>
      </c>
      <c r="D12" s="45" t="s">
        <v>123</v>
      </c>
      <c r="E12" s="47">
        <v>450</v>
      </c>
      <c r="F12" s="32">
        <v>11062.5</v>
      </c>
      <c r="G12" s="60">
        <v>7077.5</v>
      </c>
      <c r="H12" s="55">
        <v>1500</v>
      </c>
      <c r="I12" s="15"/>
    </row>
    <row r="13" spans="1:10">
      <c r="A13" s="40">
        <v>10</v>
      </c>
      <c r="B13" s="34" t="s">
        <v>124</v>
      </c>
      <c r="C13" s="31" t="s">
        <v>14</v>
      </c>
      <c r="D13" s="45" t="s">
        <v>125</v>
      </c>
      <c r="E13" s="47">
        <v>450</v>
      </c>
      <c r="F13" s="32">
        <v>13662.5</v>
      </c>
      <c r="G13" s="60">
        <v>7177.5</v>
      </c>
      <c r="H13" s="55">
        <v>4000</v>
      </c>
      <c r="I13" s="15"/>
    </row>
    <row r="14" spans="1:10">
      <c r="A14" s="40">
        <v>11</v>
      </c>
      <c r="B14" s="31" t="s">
        <v>25</v>
      </c>
      <c r="C14" s="31" t="s">
        <v>12</v>
      </c>
      <c r="D14" s="44" t="s">
        <v>26</v>
      </c>
      <c r="E14" s="48">
        <v>150</v>
      </c>
      <c r="F14" s="33">
        <v>2600</v>
      </c>
      <c r="G14" s="61">
        <v>800</v>
      </c>
      <c r="H14" s="53">
        <v>800</v>
      </c>
    </row>
    <row r="15" spans="1:10">
      <c r="A15" s="40">
        <v>12</v>
      </c>
      <c r="B15" s="31" t="s">
        <v>86</v>
      </c>
      <c r="C15" s="31" t="s">
        <v>102</v>
      </c>
      <c r="D15" s="44" t="s">
        <v>87</v>
      </c>
      <c r="E15" s="49">
        <v>250</v>
      </c>
      <c r="F15" s="35">
        <v>2900</v>
      </c>
      <c r="G15" s="62">
        <v>2900</v>
      </c>
      <c r="H15" s="56">
        <v>800</v>
      </c>
      <c r="I15" s="15"/>
    </row>
    <row r="16" spans="1:10" hidden="1">
      <c r="A16" s="40">
        <v>13</v>
      </c>
      <c r="B16" s="31" t="s">
        <v>86</v>
      </c>
      <c r="C16" s="31" t="s">
        <v>102</v>
      </c>
      <c r="D16" s="44" t="s">
        <v>88</v>
      </c>
      <c r="E16" s="49">
        <v>250</v>
      </c>
      <c r="F16" s="35">
        <v>2900</v>
      </c>
      <c r="G16" s="62">
        <v>2900</v>
      </c>
      <c r="H16" s="56">
        <v>0</v>
      </c>
      <c r="I16" s="15" t="s">
        <v>89</v>
      </c>
    </row>
    <row r="17" spans="1:9">
      <c r="A17" s="40">
        <v>14</v>
      </c>
      <c r="B17" s="31" t="s">
        <v>91</v>
      </c>
      <c r="C17" s="31" t="s">
        <v>102</v>
      </c>
      <c r="D17" s="44" t="s">
        <v>92</v>
      </c>
      <c r="E17" s="49" t="s">
        <v>93</v>
      </c>
      <c r="F17" s="35">
        <v>1300</v>
      </c>
      <c r="G17" s="62">
        <v>800</v>
      </c>
      <c r="H17" s="56">
        <v>650</v>
      </c>
      <c r="I17" s="15"/>
    </row>
    <row r="18" spans="1:9">
      <c r="A18" s="40">
        <v>15</v>
      </c>
      <c r="B18" s="31" t="s">
        <v>95</v>
      </c>
      <c r="C18" s="31" t="s">
        <v>102</v>
      </c>
      <c r="D18" s="44" t="s">
        <v>96</v>
      </c>
      <c r="E18" s="49">
        <v>200</v>
      </c>
      <c r="F18" s="35">
        <v>5810</v>
      </c>
      <c r="G18" s="62">
        <v>3150</v>
      </c>
      <c r="H18" s="56">
        <v>800</v>
      </c>
      <c r="I18" s="15"/>
    </row>
    <row r="19" spans="1:9">
      <c r="A19" s="40">
        <v>16</v>
      </c>
      <c r="B19" s="31" t="s">
        <v>101</v>
      </c>
      <c r="C19" s="31" t="s">
        <v>102</v>
      </c>
      <c r="D19" s="44" t="s">
        <v>103</v>
      </c>
      <c r="E19" s="49">
        <v>150</v>
      </c>
      <c r="F19" s="35">
        <v>1700</v>
      </c>
      <c r="G19" s="62">
        <v>800</v>
      </c>
      <c r="H19" s="57">
        <v>800</v>
      </c>
    </row>
    <row r="20" spans="1:9">
      <c r="A20" s="40">
        <v>17</v>
      </c>
      <c r="B20" s="31" t="s">
        <v>104</v>
      </c>
      <c r="C20" s="31" t="s">
        <v>102</v>
      </c>
      <c r="D20" s="44" t="s">
        <v>105</v>
      </c>
      <c r="E20" s="50">
        <v>250</v>
      </c>
      <c r="F20" s="36">
        <v>4000</v>
      </c>
      <c r="G20" s="63">
        <v>800</v>
      </c>
      <c r="H20" s="53">
        <v>800</v>
      </c>
    </row>
    <row r="21" spans="1:9" ht="31.5">
      <c r="A21" s="40">
        <v>18</v>
      </c>
      <c r="B21" s="31" t="s">
        <v>126</v>
      </c>
      <c r="C21" s="34" t="s">
        <v>102</v>
      </c>
      <c r="D21" s="45" t="s">
        <v>127</v>
      </c>
      <c r="E21" s="51">
        <v>40</v>
      </c>
      <c r="F21" s="37">
        <v>1430</v>
      </c>
      <c r="G21" s="64">
        <v>715</v>
      </c>
      <c r="H21" s="58">
        <v>715</v>
      </c>
    </row>
    <row r="22" spans="1:9">
      <c r="A22" s="40">
        <v>19</v>
      </c>
      <c r="B22" s="38" t="s">
        <v>128</v>
      </c>
      <c r="C22" s="34" t="s">
        <v>102</v>
      </c>
      <c r="D22" s="45" t="s">
        <v>129</v>
      </c>
      <c r="E22" s="51">
        <v>130</v>
      </c>
      <c r="F22" s="37">
        <v>1600</v>
      </c>
      <c r="G22" s="64">
        <v>800</v>
      </c>
      <c r="H22" s="58">
        <v>800</v>
      </c>
    </row>
    <row r="23" spans="1:9" ht="39" customHeight="1">
      <c r="A23" s="40">
        <v>20</v>
      </c>
      <c r="B23" s="38" t="s">
        <v>70</v>
      </c>
      <c r="C23" s="34" t="s">
        <v>160</v>
      </c>
      <c r="D23" s="45" t="s">
        <v>134</v>
      </c>
      <c r="E23" s="51">
        <v>450</v>
      </c>
      <c r="F23" s="37">
        <v>4200</v>
      </c>
      <c r="G23" s="64">
        <v>1500</v>
      </c>
      <c r="H23" s="58">
        <v>1500</v>
      </c>
    </row>
    <row r="24" spans="1:9">
      <c r="A24" s="40">
        <v>21</v>
      </c>
      <c r="B24" s="38" t="s">
        <v>143</v>
      </c>
      <c r="C24" s="34" t="s">
        <v>102</v>
      </c>
      <c r="D24" s="45" t="s">
        <v>144</v>
      </c>
      <c r="E24" s="51" t="s">
        <v>145</v>
      </c>
      <c r="F24" s="37"/>
      <c r="G24" s="64">
        <v>860</v>
      </c>
      <c r="H24" s="58">
        <v>800</v>
      </c>
    </row>
    <row r="25" spans="1:9">
      <c r="A25" s="40">
        <v>22</v>
      </c>
      <c r="B25" s="38" t="s">
        <v>146</v>
      </c>
      <c r="C25" s="34" t="s">
        <v>147</v>
      </c>
      <c r="D25" s="45" t="s">
        <v>148</v>
      </c>
      <c r="E25" s="51">
        <v>90</v>
      </c>
      <c r="F25" s="37">
        <v>6750</v>
      </c>
      <c r="G25" s="64">
        <v>1500</v>
      </c>
      <c r="H25" s="58">
        <v>1500</v>
      </c>
    </row>
    <row r="26" spans="1:9" ht="16.5" thickBot="1">
      <c r="A26" s="40">
        <v>23</v>
      </c>
      <c r="B26" s="41" t="s">
        <v>149</v>
      </c>
      <c r="C26" s="42" t="s">
        <v>102</v>
      </c>
      <c r="D26" s="46" t="s">
        <v>150</v>
      </c>
      <c r="E26" s="52">
        <v>90</v>
      </c>
      <c r="F26" s="43">
        <v>3700</v>
      </c>
      <c r="G26" s="65">
        <v>800</v>
      </c>
      <c r="H26" s="59">
        <v>800</v>
      </c>
    </row>
    <row r="27" spans="1:9" ht="21" thickTop="1">
      <c r="E27" s="28"/>
      <c r="F27" s="28"/>
      <c r="G27" s="28"/>
      <c r="H27" s="39">
        <f>SUM(H4:H26)</f>
        <v>28790</v>
      </c>
    </row>
  </sheetData>
  <mergeCells count="1">
    <mergeCell ref="A1:G1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"/>
  <sheetViews>
    <sheetView workbookViewId="0">
      <pane ySplit="2" topLeftCell="A15" activePane="bottomLeft" state="frozen"/>
      <selection pane="bottomLeft" activeCell="J1" sqref="J1"/>
    </sheetView>
  </sheetViews>
  <sheetFormatPr defaultColWidth="8.85546875" defaultRowHeight="12.75"/>
  <cols>
    <col min="1" max="1" width="5.7109375" style="4" customWidth="1"/>
    <col min="2" max="2" width="21.28515625" style="4" customWidth="1"/>
    <col min="3" max="3" width="16.28515625" style="4" customWidth="1"/>
    <col min="4" max="4" width="24.28515625" style="4" customWidth="1"/>
    <col min="5" max="5" width="21" style="4" customWidth="1"/>
    <col min="6" max="6" width="14.28515625" style="4" customWidth="1"/>
    <col min="7" max="7" width="25.7109375" style="4" customWidth="1"/>
    <col min="8" max="8" width="12.5703125" style="4" customWidth="1"/>
    <col min="9" max="9" width="13.7109375" style="4" customWidth="1"/>
    <col min="10" max="10" width="17.7109375" style="4" customWidth="1"/>
    <col min="11" max="11" width="25.7109375" style="7" customWidth="1"/>
    <col min="12" max="16384" width="8.85546875" style="4"/>
  </cols>
  <sheetData>
    <row r="1" spans="1:11" ht="21" thickBot="1">
      <c r="A1" s="139" t="s">
        <v>165</v>
      </c>
      <c r="B1" s="139"/>
      <c r="C1" s="139"/>
      <c r="D1" s="139"/>
      <c r="E1" s="139"/>
      <c r="F1" s="139"/>
      <c r="G1" s="139"/>
      <c r="H1" s="139"/>
      <c r="I1" s="139"/>
      <c r="J1" s="182" t="s">
        <v>162</v>
      </c>
    </row>
    <row r="2" spans="1:11" ht="58.5" thickTop="1" thickBot="1">
      <c r="A2" s="107" t="s">
        <v>27</v>
      </c>
      <c r="B2" s="108" t="s">
        <v>3</v>
      </c>
      <c r="C2" s="108" t="s">
        <v>28</v>
      </c>
      <c r="D2" s="108" t="s">
        <v>29</v>
      </c>
      <c r="E2" s="108" t="s">
        <v>30</v>
      </c>
      <c r="F2" s="108" t="s">
        <v>31</v>
      </c>
      <c r="G2" s="109" t="s">
        <v>32</v>
      </c>
      <c r="H2" s="73" t="s">
        <v>7</v>
      </c>
      <c r="I2" s="75" t="s">
        <v>8</v>
      </c>
      <c r="J2" s="137" t="s">
        <v>80</v>
      </c>
    </row>
    <row r="3" spans="1:11" ht="16.5" thickTop="1">
      <c r="A3" s="101">
        <v>1</v>
      </c>
      <c r="B3" s="29" t="s">
        <v>82</v>
      </c>
      <c r="C3" s="102"/>
      <c r="D3" s="29" t="s">
        <v>83</v>
      </c>
      <c r="E3" s="29" t="s">
        <v>85</v>
      </c>
      <c r="F3" s="29" t="s">
        <v>84</v>
      </c>
      <c r="G3" s="103" t="s">
        <v>85</v>
      </c>
      <c r="H3" s="104">
        <v>1660</v>
      </c>
      <c r="I3" s="105">
        <v>600</v>
      </c>
      <c r="J3" s="106">
        <v>600</v>
      </c>
      <c r="K3" s="17"/>
    </row>
    <row r="4" spans="1:11" s="19" customFormat="1" ht="47.25">
      <c r="A4" s="77">
        <v>2</v>
      </c>
      <c r="B4" s="78" t="s">
        <v>77</v>
      </c>
      <c r="C4" s="83">
        <v>40008023069</v>
      </c>
      <c r="D4" s="78" t="s">
        <v>76</v>
      </c>
      <c r="E4" s="78" t="s">
        <v>78</v>
      </c>
      <c r="F4" s="78" t="s">
        <v>79</v>
      </c>
      <c r="G4" s="80" t="s">
        <v>81</v>
      </c>
      <c r="H4" s="81">
        <v>1920</v>
      </c>
      <c r="I4" s="82">
        <v>500</v>
      </c>
      <c r="J4" s="58">
        <v>500</v>
      </c>
      <c r="K4" s="18"/>
    </row>
    <row r="5" spans="1:11" s="21" customFormat="1" ht="27.6" customHeight="1">
      <c r="A5" s="77">
        <v>3</v>
      </c>
      <c r="B5" s="140" t="s">
        <v>156</v>
      </c>
      <c r="C5" s="140">
        <v>40008025619</v>
      </c>
      <c r="D5" s="84" t="s">
        <v>97</v>
      </c>
      <c r="E5" s="140" t="s">
        <v>98</v>
      </c>
      <c r="F5" s="140" t="s">
        <v>99</v>
      </c>
      <c r="G5" s="142" t="s">
        <v>98</v>
      </c>
      <c r="H5" s="85">
        <v>14000</v>
      </c>
      <c r="I5" s="86">
        <v>800</v>
      </c>
      <c r="J5" s="55">
        <v>800</v>
      </c>
      <c r="K5" s="20"/>
    </row>
    <row r="6" spans="1:11" s="14" customFormat="1" ht="27.6" customHeight="1">
      <c r="A6" s="77">
        <v>4</v>
      </c>
      <c r="B6" s="141"/>
      <c r="C6" s="141"/>
      <c r="D6" s="84" t="s">
        <v>100</v>
      </c>
      <c r="E6" s="141"/>
      <c r="F6" s="141"/>
      <c r="G6" s="143"/>
      <c r="H6" s="85">
        <v>14000</v>
      </c>
      <c r="I6" s="86">
        <v>800</v>
      </c>
      <c r="J6" s="55">
        <v>800</v>
      </c>
      <c r="K6" s="16"/>
    </row>
    <row r="7" spans="1:11" ht="47.25">
      <c r="A7" s="77">
        <v>5</v>
      </c>
      <c r="B7" s="84" t="s">
        <v>155</v>
      </c>
      <c r="C7" s="87">
        <v>40008266110</v>
      </c>
      <c r="D7" s="84" t="s">
        <v>108</v>
      </c>
      <c r="E7" s="84" t="s">
        <v>109</v>
      </c>
      <c r="F7" s="84" t="s">
        <v>110</v>
      </c>
      <c r="G7" s="88" t="s">
        <v>109</v>
      </c>
      <c r="H7" s="85">
        <v>1450</v>
      </c>
      <c r="I7" s="86"/>
      <c r="J7" s="55">
        <v>300</v>
      </c>
      <c r="K7" s="16"/>
    </row>
    <row r="8" spans="1:11" ht="47.25">
      <c r="A8" s="77">
        <v>6</v>
      </c>
      <c r="B8" s="78" t="s">
        <v>23</v>
      </c>
      <c r="C8" s="78">
        <v>40008229326</v>
      </c>
      <c r="D8" s="78" t="s">
        <v>111</v>
      </c>
      <c r="E8" s="78" t="s">
        <v>112</v>
      </c>
      <c r="F8" s="78" t="s">
        <v>43</v>
      </c>
      <c r="G8" s="80" t="s">
        <v>113</v>
      </c>
      <c r="H8" s="81">
        <v>845</v>
      </c>
      <c r="I8" s="82">
        <v>500</v>
      </c>
      <c r="J8" s="58">
        <v>500</v>
      </c>
    </row>
    <row r="9" spans="1:11" ht="47.25">
      <c r="A9" s="77">
        <v>7</v>
      </c>
      <c r="B9" s="78" t="s">
        <v>23</v>
      </c>
      <c r="C9" s="78">
        <v>40008229326</v>
      </c>
      <c r="D9" s="78" t="s">
        <v>114</v>
      </c>
      <c r="E9" s="78" t="s">
        <v>112</v>
      </c>
      <c r="F9" s="78" t="s">
        <v>43</v>
      </c>
      <c r="G9" s="80" t="s">
        <v>115</v>
      </c>
      <c r="H9" s="81">
        <v>845</v>
      </c>
      <c r="I9" s="82">
        <v>500</v>
      </c>
      <c r="J9" s="58">
        <v>500</v>
      </c>
    </row>
    <row r="10" spans="1:11" ht="47.25">
      <c r="A10" s="77">
        <v>8</v>
      </c>
      <c r="B10" s="78" t="s">
        <v>23</v>
      </c>
      <c r="C10" s="78">
        <v>40008229326</v>
      </c>
      <c r="D10" s="78" t="s">
        <v>116</v>
      </c>
      <c r="E10" s="78" t="s">
        <v>112</v>
      </c>
      <c r="F10" s="78" t="s">
        <v>43</v>
      </c>
      <c r="G10" s="80" t="s">
        <v>115</v>
      </c>
      <c r="H10" s="81">
        <v>845</v>
      </c>
      <c r="I10" s="82">
        <v>500</v>
      </c>
      <c r="J10" s="58">
        <v>500</v>
      </c>
    </row>
    <row r="11" spans="1:11" ht="47.25">
      <c r="A11" s="77">
        <v>9</v>
      </c>
      <c r="B11" s="78" t="s">
        <v>23</v>
      </c>
      <c r="C11" s="78">
        <v>40008229326</v>
      </c>
      <c r="D11" s="78" t="s">
        <v>117</v>
      </c>
      <c r="E11" s="78" t="s">
        <v>112</v>
      </c>
      <c r="F11" s="78" t="s">
        <v>43</v>
      </c>
      <c r="G11" s="80" t="s">
        <v>115</v>
      </c>
      <c r="H11" s="81">
        <v>845</v>
      </c>
      <c r="I11" s="82">
        <v>500</v>
      </c>
      <c r="J11" s="58">
        <v>500</v>
      </c>
    </row>
    <row r="12" spans="1:11" ht="47.25">
      <c r="A12" s="77">
        <v>10</v>
      </c>
      <c r="B12" s="78" t="s">
        <v>23</v>
      </c>
      <c r="C12" s="78">
        <v>40008229326</v>
      </c>
      <c r="D12" s="78" t="s">
        <v>118</v>
      </c>
      <c r="E12" s="78" t="s">
        <v>112</v>
      </c>
      <c r="F12" s="78" t="s">
        <v>43</v>
      </c>
      <c r="G12" s="80" t="s">
        <v>115</v>
      </c>
      <c r="H12" s="81">
        <v>845</v>
      </c>
      <c r="I12" s="82">
        <v>500</v>
      </c>
      <c r="J12" s="58">
        <v>500</v>
      </c>
    </row>
    <row r="13" spans="1:11" ht="47.25">
      <c r="A13" s="77">
        <v>11</v>
      </c>
      <c r="B13" s="78" t="s">
        <v>23</v>
      </c>
      <c r="C13" s="78">
        <v>40008229326</v>
      </c>
      <c r="D13" s="78" t="s">
        <v>119</v>
      </c>
      <c r="E13" s="78" t="s">
        <v>112</v>
      </c>
      <c r="F13" s="78" t="s">
        <v>43</v>
      </c>
      <c r="G13" s="80" t="s">
        <v>115</v>
      </c>
      <c r="H13" s="81">
        <v>845</v>
      </c>
      <c r="I13" s="82">
        <v>500</v>
      </c>
      <c r="J13" s="58">
        <v>500</v>
      </c>
    </row>
    <row r="14" spans="1:11" ht="47.25">
      <c r="A14" s="77">
        <v>12</v>
      </c>
      <c r="B14" s="78" t="s">
        <v>23</v>
      </c>
      <c r="C14" s="78">
        <v>40008229326</v>
      </c>
      <c r="D14" s="78" t="s">
        <v>120</v>
      </c>
      <c r="E14" s="78" t="s">
        <v>112</v>
      </c>
      <c r="F14" s="78" t="s">
        <v>43</v>
      </c>
      <c r="G14" s="80" t="s">
        <v>115</v>
      </c>
      <c r="H14" s="81">
        <v>845</v>
      </c>
      <c r="I14" s="82">
        <v>500</v>
      </c>
      <c r="J14" s="58">
        <v>500</v>
      </c>
    </row>
    <row r="15" spans="1:11" ht="63">
      <c r="A15" s="77">
        <v>13</v>
      </c>
      <c r="B15" s="89" t="s">
        <v>130</v>
      </c>
      <c r="C15" s="78">
        <v>40008023340</v>
      </c>
      <c r="D15" s="78" t="s">
        <v>131</v>
      </c>
      <c r="E15" s="78" t="s">
        <v>132</v>
      </c>
      <c r="F15" s="78" t="s">
        <v>133</v>
      </c>
      <c r="G15" s="80" t="s">
        <v>159</v>
      </c>
      <c r="H15" s="81">
        <v>2500</v>
      </c>
      <c r="I15" s="82">
        <v>2500</v>
      </c>
      <c r="J15" s="58">
        <v>600</v>
      </c>
    </row>
    <row r="16" spans="1:11" ht="47.25">
      <c r="A16" s="77">
        <v>14</v>
      </c>
      <c r="B16" s="90" t="s">
        <v>135</v>
      </c>
      <c r="C16" s="78">
        <v>40008024596</v>
      </c>
      <c r="D16" s="78" t="s">
        <v>136</v>
      </c>
      <c r="E16" s="78" t="s">
        <v>78</v>
      </c>
      <c r="F16" s="78" t="s">
        <v>137</v>
      </c>
      <c r="G16" s="80"/>
      <c r="H16" s="81">
        <v>175</v>
      </c>
      <c r="I16" s="82">
        <v>175</v>
      </c>
      <c r="J16" s="58">
        <v>175</v>
      </c>
    </row>
    <row r="17" spans="1:10" ht="32.25" thickBot="1">
      <c r="A17" s="91">
        <v>15</v>
      </c>
      <c r="B17" s="92" t="s">
        <v>138</v>
      </c>
      <c r="C17" s="93">
        <v>40008024276</v>
      </c>
      <c r="D17" s="93" t="s">
        <v>139</v>
      </c>
      <c r="E17" s="93" t="s">
        <v>140</v>
      </c>
      <c r="F17" s="93" t="s">
        <v>141</v>
      </c>
      <c r="G17" s="94" t="s">
        <v>142</v>
      </c>
      <c r="H17" s="95">
        <v>895</v>
      </c>
      <c r="I17" s="96">
        <v>895</v>
      </c>
      <c r="J17" s="59">
        <v>600</v>
      </c>
    </row>
    <row r="18" spans="1:10" ht="21" thickTop="1">
      <c r="A18" s="97"/>
      <c r="B18" s="98"/>
      <c r="C18" s="98"/>
      <c r="D18" s="98"/>
      <c r="E18" s="98"/>
      <c r="F18" s="98"/>
      <c r="G18" s="98"/>
      <c r="H18" s="98"/>
      <c r="I18" s="99"/>
      <c r="J18" s="100">
        <f>SUM(J3:J17)</f>
        <v>7875</v>
      </c>
    </row>
  </sheetData>
  <autoFilter ref="A2:I18" xr:uid="{00000000-0009-0000-0000-000002000000}"/>
  <mergeCells count="6">
    <mergeCell ref="A1:I1"/>
    <mergeCell ref="B5:B6"/>
    <mergeCell ref="C5:C6"/>
    <mergeCell ref="E5:E6"/>
    <mergeCell ref="F5:F6"/>
    <mergeCell ref="G5:G6"/>
  </mergeCells>
  <phoneticPr fontId="15" type="noConversion"/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8"/>
  <sheetViews>
    <sheetView zoomScale="93" zoomScaleNormal="100" workbookViewId="0">
      <selection activeCell="K1" sqref="K1"/>
    </sheetView>
  </sheetViews>
  <sheetFormatPr defaultColWidth="8.85546875" defaultRowHeight="15"/>
  <cols>
    <col min="1" max="1" width="7.7109375" style="1" customWidth="1"/>
    <col min="2" max="2" width="29.5703125" style="1" customWidth="1"/>
    <col min="3" max="3" width="36.28515625" style="1" customWidth="1"/>
    <col min="4" max="4" width="17.140625" style="1" customWidth="1"/>
    <col min="5" max="5" width="12.85546875" style="1" customWidth="1"/>
    <col min="6" max="6" width="13.7109375" style="1" customWidth="1"/>
    <col min="7" max="7" width="11.7109375" style="1" customWidth="1"/>
    <col min="8" max="8" width="12.5703125" style="1" customWidth="1"/>
    <col min="9" max="9" width="13.7109375" style="1" customWidth="1"/>
    <col min="10" max="10" width="17.85546875" style="1" customWidth="1"/>
    <col min="11" max="11" width="23.5703125" style="1" customWidth="1"/>
    <col min="12" max="12" width="8.85546875" style="2"/>
    <col min="13" max="16384" width="8.85546875" style="1"/>
  </cols>
  <sheetData>
    <row r="1" spans="1:12" ht="20.45" customHeight="1" thickBot="1">
      <c r="B1" s="153" t="s">
        <v>166</v>
      </c>
      <c r="C1" s="153"/>
      <c r="D1" s="153"/>
      <c r="E1" s="153"/>
      <c r="F1" s="153"/>
      <c r="G1" s="153"/>
      <c r="H1" s="153"/>
      <c r="I1" s="153"/>
      <c r="J1" s="3"/>
      <c r="K1" s="183" t="s">
        <v>163</v>
      </c>
    </row>
    <row r="2" spans="1:12" ht="48.75" thickTop="1" thickBot="1">
      <c r="A2" s="123" t="s">
        <v>157</v>
      </c>
      <c r="B2" s="112" t="s">
        <v>34</v>
      </c>
      <c r="C2" s="112" t="s">
        <v>35</v>
      </c>
      <c r="D2" s="112"/>
      <c r="E2" s="112" t="s">
        <v>36</v>
      </c>
      <c r="F2" s="113" t="s">
        <v>37</v>
      </c>
      <c r="G2" s="114" t="s">
        <v>38</v>
      </c>
      <c r="H2" s="115" t="s">
        <v>39</v>
      </c>
      <c r="I2" s="135" t="s">
        <v>40</v>
      </c>
      <c r="J2" s="136" t="s">
        <v>41</v>
      </c>
      <c r="K2" s="110" t="s">
        <v>80</v>
      </c>
      <c r="L2" s="5"/>
    </row>
    <row r="3" spans="1:12" ht="16.5" thickTop="1">
      <c r="A3" s="180">
        <v>1</v>
      </c>
      <c r="B3" s="154" t="s">
        <v>42</v>
      </c>
      <c r="C3" s="157" t="s">
        <v>43</v>
      </c>
      <c r="D3" s="124" t="s">
        <v>44</v>
      </c>
      <c r="E3" s="102">
        <v>17</v>
      </c>
      <c r="F3" s="125">
        <v>37.5</v>
      </c>
      <c r="G3" s="126">
        <f>E3*F3</f>
        <v>637.5</v>
      </c>
      <c r="H3" s="161">
        <f>G3+G4</f>
        <v>7987.5</v>
      </c>
      <c r="I3" s="166">
        <v>1.2</v>
      </c>
      <c r="J3" s="170">
        <v>2000</v>
      </c>
      <c r="K3" s="173">
        <f>H3*I3+J3</f>
        <v>11585</v>
      </c>
    </row>
    <row r="4" spans="1:12" ht="15.75">
      <c r="A4" s="179"/>
      <c r="B4" s="155"/>
      <c r="C4" s="154"/>
      <c r="D4" s="127" t="s">
        <v>45</v>
      </c>
      <c r="E4" s="79">
        <v>98</v>
      </c>
      <c r="F4" s="128">
        <v>75</v>
      </c>
      <c r="G4" s="129">
        <f t="shared" ref="G4:G27" si="0">E4*F4</f>
        <v>7350</v>
      </c>
      <c r="H4" s="162"/>
      <c r="I4" s="145"/>
      <c r="J4" s="147"/>
      <c r="K4" s="149"/>
    </row>
    <row r="5" spans="1:12" ht="15.75">
      <c r="A5" s="178">
        <v>2</v>
      </c>
      <c r="B5" s="156" t="s">
        <v>47</v>
      </c>
      <c r="C5" s="158" t="s">
        <v>46</v>
      </c>
      <c r="D5" s="131" t="s">
        <v>44</v>
      </c>
      <c r="E5" s="132">
        <v>0</v>
      </c>
      <c r="F5" s="133">
        <v>37.5</v>
      </c>
      <c r="G5" s="130">
        <f t="shared" si="0"/>
        <v>0</v>
      </c>
      <c r="H5" s="164">
        <f t="shared" ref="H5" si="1">G5+G6</f>
        <v>19050</v>
      </c>
      <c r="I5" s="167">
        <v>1</v>
      </c>
      <c r="J5" s="171">
        <v>0</v>
      </c>
      <c r="K5" s="174">
        <f>H5*I5+J5</f>
        <v>19050</v>
      </c>
    </row>
    <row r="6" spans="1:12" ht="15.75">
      <c r="A6" s="178"/>
      <c r="B6" s="156"/>
      <c r="C6" s="159"/>
      <c r="D6" s="131" t="s">
        <v>45</v>
      </c>
      <c r="E6" s="132">
        <v>254</v>
      </c>
      <c r="F6" s="133">
        <v>75</v>
      </c>
      <c r="G6" s="130">
        <f t="shared" si="0"/>
        <v>19050</v>
      </c>
      <c r="H6" s="165"/>
      <c r="I6" s="168"/>
      <c r="J6" s="172"/>
      <c r="K6" s="175"/>
    </row>
    <row r="7" spans="1:12" ht="15.75">
      <c r="A7" s="179">
        <v>3</v>
      </c>
      <c r="B7" s="155" t="s">
        <v>48</v>
      </c>
      <c r="C7" s="160" t="s">
        <v>49</v>
      </c>
      <c r="D7" s="127" t="s">
        <v>44</v>
      </c>
      <c r="E7" s="79">
        <v>0</v>
      </c>
      <c r="F7" s="128">
        <v>37.5</v>
      </c>
      <c r="G7" s="129">
        <f t="shared" si="0"/>
        <v>0</v>
      </c>
      <c r="H7" s="163">
        <f t="shared" ref="H7" si="2">G7+G8</f>
        <v>4575</v>
      </c>
      <c r="I7" s="144">
        <v>1.2</v>
      </c>
      <c r="J7" s="146">
        <v>0</v>
      </c>
      <c r="K7" s="148">
        <f>H7*I7+J7</f>
        <v>5490</v>
      </c>
    </row>
    <row r="8" spans="1:12" ht="15.75">
      <c r="A8" s="179"/>
      <c r="B8" s="155"/>
      <c r="C8" s="154"/>
      <c r="D8" s="127" t="s">
        <v>45</v>
      </c>
      <c r="E8" s="79">
        <v>61</v>
      </c>
      <c r="F8" s="128">
        <v>75</v>
      </c>
      <c r="G8" s="129">
        <f t="shared" si="0"/>
        <v>4575</v>
      </c>
      <c r="H8" s="162"/>
      <c r="I8" s="145"/>
      <c r="J8" s="147"/>
      <c r="K8" s="149"/>
    </row>
    <row r="9" spans="1:12" ht="15.75">
      <c r="A9" s="178">
        <v>4</v>
      </c>
      <c r="B9" s="156" t="s">
        <v>50</v>
      </c>
      <c r="C9" s="158" t="s">
        <v>51</v>
      </c>
      <c r="D9" s="131" t="s">
        <v>44</v>
      </c>
      <c r="E9" s="132">
        <v>29</v>
      </c>
      <c r="F9" s="133">
        <v>37.5</v>
      </c>
      <c r="G9" s="130">
        <f t="shared" si="0"/>
        <v>1087.5</v>
      </c>
      <c r="H9" s="164">
        <f t="shared" ref="H9" si="3">G9+G10</f>
        <v>1087.5</v>
      </c>
      <c r="I9" s="167">
        <v>1</v>
      </c>
      <c r="J9" s="171">
        <v>0</v>
      </c>
      <c r="K9" s="174">
        <f>H9*I9+J9</f>
        <v>1087.5</v>
      </c>
    </row>
    <row r="10" spans="1:12" ht="15.75">
      <c r="A10" s="178"/>
      <c r="B10" s="156"/>
      <c r="C10" s="159"/>
      <c r="D10" s="131" t="s">
        <v>45</v>
      </c>
      <c r="E10" s="132">
        <v>0</v>
      </c>
      <c r="F10" s="133">
        <v>75</v>
      </c>
      <c r="G10" s="130">
        <f t="shared" si="0"/>
        <v>0</v>
      </c>
      <c r="H10" s="165"/>
      <c r="I10" s="168"/>
      <c r="J10" s="172"/>
      <c r="K10" s="175"/>
    </row>
    <row r="11" spans="1:12" ht="15.75">
      <c r="A11" s="179">
        <v>5</v>
      </c>
      <c r="B11" s="155" t="s">
        <v>52</v>
      </c>
      <c r="C11" s="160"/>
      <c r="D11" s="127" t="s">
        <v>44</v>
      </c>
      <c r="E11" s="79">
        <v>1</v>
      </c>
      <c r="F11" s="128">
        <v>37.5</v>
      </c>
      <c r="G11" s="129">
        <f t="shared" si="0"/>
        <v>37.5</v>
      </c>
      <c r="H11" s="163">
        <f t="shared" ref="H11" si="4">G11+G12</f>
        <v>1762.5</v>
      </c>
      <c r="I11" s="144">
        <v>1.2</v>
      </c>
      <c r="J11" s="146">
        <v>0</v>
      </c>
      <c r="K11" s="148">
        <f>H11*I11+J11</f>
        <v>2115</v>
      </c>
    </row>
    <row r="12" spans="1:12" ht="15.75">
      <c r="A12" s="179"/>
      <c r="B12" s="155"/>
      <c r="C12" s="154"/>
      <c r="D12" s="127" t="s">
        <v>45</v>
      </c>
      <c r="E12" s="79">
        <v>23</v>
      </c>
      <c r="F12" s="128">
        <v>75</v>
      </c>
      <c r="G12" s="129">
        <f t="shared" si="0"/>
        <v>1725</v>
      </c>
      <c r="H12" s="162"/>
      <c r="I12" s="145"/>
      <c r="J12" s="147"/>
      <c r="K12" s="149"/>
    </row>
    <row r="13" spans="1:12" ht="15.75">
      <c r="A13" s="178">
        <v>6</v>
      </c>
      <c r="B13" s="156" t="s">
        <v>53</v>
      </c>
      <c r="C13" s="158" t="s">
        <v>54</v>
      </c>
      <c r="D13" s="131" t="s">
        <v>44</v>
      </c>
      <c r="E13" s="132">
        <v>16</v>
      </c>
      <c r="F13" s="133">
        <v>37.5</v>
      </c>
      <c r="G13" s="130">
        <f t="shared" si="0"/>
        <v>600</v>
      </c>
      <c r="H13" s="164">
        <f t="shared" ref="H13" si="5">G13+G14</f>
        <v>675</v>
      </c>
      <c r="I13" s="167">
        <v>1.2</v>
      </c>
      <c r="J13" s="171">
        <v>0</v>
      </c>
      <c r="K13" s="174">
        <f>H13*I13+J13</f>
        <v>810</v>
      </c>
    </row>
    <row r="14" spans="1:12" ht="15.75">
      <c r="A14" s="178"/>
      <c r="B14" s="156"/>
      <c r="C14" s="159"/>
      <c r="D14" s="131" t="s">
        <v>45</v>
      </c>
      <c r="E14" s="132">
        <v>1</v>
      </c>
      <c r="F14" s="133">
        <v>75</v>
      </c>
      <c r="G14" s="130">
        <f t="shared" si="0"/>
        <v>75</v>
      </c>
      <c r="H14" s="165"/>
      <c r="I14" s="168"/>
      <c r="J14" s="172"/>
      <c r="K14" s="175"/>
    </row>
    <row r="15" spans="1:12" ht="15.75">
      <c r="A15" s="179">
        <v>7</v>
      </c>
      <c r="B15" s="155" t="s">
        <v>121</v>
      </c>
      <c r="C15" s="160" t="s">
        <v>122</v>
      </c>
      <c r="D15" s="127" t="s">
        <v>44</v>
      </c>
      <c r="E15" s="79">
        <v>13</v>
      </c>
      <c r="F15" s="128">
        <v>37.5</v>
      </c>
      <c r="G15" s="129">
        <f t="shared" ref="G15:G16" si="6">E15*F15</f>
        <v>487.5</v>
      </c>
      <c r="H15" s="163">
        <f t="shared" ref="H15" si="7">G15+G16</f>
        <v>1162.5</v>
      </c>
      <c r="I15" s="144">
        <v>1.2</v>
      </c>
      <c r="J15" s="146">
        <v>0</v>
      </c>
      <c r="K15" s="148">
        <f>H15*I15+J15</f>
        <v>1395</v>
      </c>
    </row>
    <row r="16" spans="1:12" ht="15.75">
      <c r="A16" s="179"/>
      <c r="B16" s="155"/>
      <c r="C16" s="154"/>
      <c r="D16" s="127" t="s">
        <v>45</v>
      </c>
      <c r="E16" s="79">
        <v>9</v>
      </c>
      <c r="F16" s="128">
        <v>75</v>
      </c>
      <c r="G16" s="129">
        <f t="shared" si="6"/>
        <v>675</v>
      </c>
      <c r="H16" s="162"/>
      <c r="I16" s="145"/>
      <c r="J16" s="147"/>
      <c r="K16" s="149"/>
    </row>
    <row r="17" spans="1:12" ht="15.75">
      <c r="A17" s="178">
        <v>8</v>
      </c>
      <c r="B17" s="156" t="s">
        <v>55</v>
      </c>
      <c r="C17" s="158" t="s">
        <v>56</v>
      </c>
      <c r="D17" s="131" t="s">
        <v>44</v>
      </c>
      <c r="E17" s="132">
        <v>18</v>
      </c>
      <c r="F17" s="133">
        <v>37.5</v>
      </c>
      <c r="G17" s="130">
        <f t="shared" si="0"/>
        <v>675</v>
      </c>
      <c r="H17" s="164">
        <f t="shared" ref="H17" si="8">G17+G18</f>
        <v>2700</v>
      </c>
      <c r="I17" s="167">
        <v>1.2</v>
      </c>
      <c r="J17" s="171">
        <v>0</v>
      </c>
      <c r="K17" s="174">
        <f>H17*I17+J17</f>
        <v>3240</v>
      </c>
      <c r="L17" s="169"/>
    </row>
    <row r="18" spans="1:12" ht="15.75">
      <c r="A18" s="178"/>
      <c r="B18" s="156"/>
      <c r="C18" s="159"/>
      <c r="D18" s="131" t="s">
        <v>45</v>
      </c>
      <c r="E18" s="132">
        <v>27</v>
      </c>
      <c r="F18" s="133">
        <v>75</v>
      </c>
      <c r="G18" s="130">
        <f t="shared" si="0"/>
        <v>2025</v>
      </c>
      <c r="H18" s="165"/>
      <c r="I18" s="168"/>
      <c r="J18" s="172"/>
      <c r="K18" s="175"/>
      <c r="L18" s="169"/>
    </row>
    <row r="19" spans="1:12" ht="15.75">
      <c r="A19" s="179">
        <v>9</v>
      </c>
      <c r="B19" s="155" t="s">
        <v>57</v>
      </c>
      <c r="C19" s="160" t="s">
        <v>158</v>
      </c>
      <c r="D19" s="127" t="s">
        <v>44</v>
      </c>
      <c r="E19" s="79">
        <v>34</v>
      </c>
      <c r="F19" s="128">
        <v>37.5</v>
      </c>
      <c r="G19" s="129">
        <f t="shared" si="0"/>
        <v>1275</v>
      </c>
      <c r="H19" s="163">
        <f t="shared" ref="H19" si="9">G19+G20</f>
        <v>2175</v>
      </c>
      <c r="I19" s="144">
        <v>1</v>
      </c>
      <c r="J19" s="146">
        <v>0</v>
      </c>
      <c r="K19" s="148">
        <f>H19*I19+J19</f>
        <v>2175</v>
      </c>
    </row>
    <row r="20" spans="1:12" ht="15.75">
      <c r="A20" s="179"/>
      <c r="B20" s="155"/>
      <c r="C20" s="154"/>
      <c r="D20" s="127" t="s">
        <v>45</v>
      </c>
      <c r="E20" s="79">
        <v>12</v>
      </c>
      <c r="F20" s="128">
        <v>75</v>
      </c>
      <c r="G20" s="129">
        <f t="shared" si="0"/>
        <v>900</v>
      </c>
      <c r="H20" s="162"/>
      <c r="I20" s="145"/>
      <c r="J20" s="147"/>
      <c r="K20" s="149"/>
    </row>
    <row r="21" spans="1:12" ht="15.75">
      <c r="A21" s="178">
        <v>10</v>
      </c>
      <c r="B21" s="156" t="s">
        <v>58</v>
      </c>
      <c r="C21" s="158" t="s">
        <v>59</v>
      </c>
      <c r="D21" s="131" t="s">
        <v>44</v>
      </c>
      <c r="E21" s="132">
        <v>56</v>
      </c>
      <c r="F21" s="133">
        <v>37.5</v>
      </c>
      <c r="G21" s="130">
        <f t="shared" si="0"/>
        <v>2100</v>
      </c>
      <c r="H21" s="164">
        <f t="shared" ref="H21" si="10">G21+G22</f>
        <v>3225</v>
      </c>
      <c r="I21" s="167">
        <v>1.2</v>
      </c>
      <c r="J21" s="171">
        <v>0</v>
      </c>
      <c r="K21" s="174">
        <f>H21*I21+J21</f>
        <v>3870</v>
      </c>
    </row>
    <row r="22" spans="1:12" ht="15.75">
      <c r="A22" s="178"/>
      <c r="B22" s="156"/>
      <c r="C22" s="159"/>
      <c r="D22" s="131" t="s">
        <v>45</v>
      </c>
      <c r="E22" s="132">
        <v>15</v>
      </c>
      <c r="F22" s="133">
        <v>75</v>
      </c>
      <c r="G22" s="130">
        <f t="shared" si="0"/>
        <v>1125</v>
      </c>
      <c r="H22" s="165"/>
      <c r="I22" s="168"/>
      <c r="J22" s="172"/>
      <c r="K22" s="175"/>
    </row>
    <row r="23" spans="1:12" ht="15.75">
      <c r="A23" s="179">
        <v>11</v>
      </c>
      <c r="B23" s="155" t="s">
        <v>60</v>
      </c>
      <c r="C23" s="160" t="s">
        <v>61</v>
      </c>
      <c r="D23" s="127" t="s">
        <v>44</v>
      </c>
      <c r="E23" s="79">
        <v>0</v>
      </c>
      <c r="F23" s="128">
        <v>37.5</v>
      </c>
      <c r="G23" s="129">
        <f t="shared" si="0"/>
        <v>0</v>
      </c>
      <c r="H23" s="163">
        <f t="shared" ref="H23:H25" si="11">G23+G24</f>
        <v>7650</v>
      </c>
      <c r="I23" s="144">
        <v>1</v>
      </c>
      <c r="J23" s="146">
        <v>0</v>
      </c>
      <c r="K23" s="148">
        <f>H23*I23+J23</f>
        <v>7650</v>
      </c>
      <c r="L23" s="169"/>
    </row>
    <row r="24" spans="1:12" ht="15.75">
      <c r="A24" s="179"/>
      <c r="B24" s="155"/>
      <c r="C24" s="154"/>
      <c r="D24" s="127" t="s">
        <v>45</v>
      </c>
      <c r="E24" s="79">
        <v>102</v>
      </c>
      <c r="F24" s="128">
        <v>75</v>
      </c>
      <c r="G24" s="129">
        <f t="shared" si="0"/>
        <v>7650</v>
      </c>
      <c r="H24" s="162"/>
      <c r="I24" s="145"/>
      <c r="J24" s="147"/>
      <c r="K24" s="149"/>
      <c r="L24" s="169"/>
    </row>
    <row r="25" spans="1:12" ht="15.75">
      <c r="A25" s="178">
        <v>12</v>
      </c>
      <c r="B25" s="156" t="s">
        <v>19</v>
      </c>
      <c r="C25" s="158" t="s">
        <v>62</v>
      </c>
      <c r="D25" s="131" t="s">
        <v>44</v>
      </c>
      <c r="E25" s="132">
        <v>34</v>
      </c>
      <c r="F25" s="133">
        <v>37.5</v>
      </c>
      <c r="G25" s="130">
        <f t="shared" si="0"/>
        <v>1275</v>
      </c>
      <c r="H25" s="164">
        <f t="shared" si="11"/>
        <v>1275</v>
      </c>
      <c r="I25" s="167">
        <v>1.2</v>
      </c>
      <c r="J25" s="171">
        <v>0</v>
      </c>
      <c r="K25" s="174">
        <f>H25*I25+J25</f>
        <v>1530</v>
      </c>
    </row>
    <row r="26" spans="1:12" ht="15.75">
      <c r="A26" s="178"/>
      <c r="B26" s="156"/>
      <c r="C26" s="159"/>
      <c r="D26" s="131" t="s">
        <v>45</v>
      </c>
      <c r="E26" s="132">
        <v>0</v>
      </c>
      <c r="F26" s="133">
        <v>75</v>
      </c>
      <c r="G26" s="130">
        <f t="shared" si="0"/>
        <v>0</v>
      </c>
      <c r="H26" s="165"/>
      <c r="I26" s="168"/>
      <c r="J26" s="172"/>
      <c r="K26" s="175"/>
    </row>
    <row r="27" spans="1:12" ht="15.75">
      <c r="A27" s="179">
        <v>13</v>
      </c>
      <c r="B27" s="155" t="s">
        <v>75</v>
      </c>
      <c r="C27" s="160" t="s">
        <v>63</v>
      </c>
      <c r="D27" s="127" t="s">
        <v>44</v>
      </c>
      <c r="E27" s="79">
        <v>24</v>
      </c>
      <c r="F27" s="128">
        <v>37.5</v>
      </c>
      <c r="G27" s="129">
        <f t="shared" si="0"/>
        <v>900</v>
      </c>
      <c r="H27" s="163">
        <f>G27+G28</f>
        <v>2025</v>
      </c>
      <c r="I27" s="144">
        <v>1</v>
      </c>
      <c r="J27" s="146">
        <v>2000</v>
      </c>
      <c r="K27" s="176">
        <f>H27*I27+J27</f>
        <v>4025</v>
      </c>
    </row>
    <row r="28" spans="1:12" ht="15.75">
      <c r="A28" s="179"/>
      <c r="B28" s="155"/>
      <c r="C28" s="154"/>
      <c r="D28" s="127" t="s">
        <v>45</v>
      </c>
      <c r="E28" s="79">
        <v>15</v>
      </c>
      <c r="F28" s="128">
        <v>75</v>
      </c>
      <c r="G28" s="129">
        <f t="shared" ref="G28:G30" si="12">E28*F28</f>
        <v>1125</v>
      </c>
      <c r="H28" s="162"/>
      <c r="I28" s="145"/>
      <c r="J28" s="147"/>
      <c r="K28" s="177"/>
    </row>
    <row r="29" spans="1:12" ht="15.75">
      <c r="A29" s="178">
        <v>14</v>
      </c>
      <c r="B29" s="156" t="s">
        <v>64</v>
      </c>
      <c r="C29" s="158" t="s">
        <v>65</v>
      </c>
      <c r="D29" s="131" t="s">
        <v>44</v>
      </c>
      <c r="E29" s="134">
        <v>7</v>
      </c>
      <c r="F29" s="133">
        <v>37.5</v>
      </c>
      <c r="G29" s="130">
        <f t="shared" si="12"/>
        <v>262.5</v>
      </c>
      <c r="H29" s="164">
        <f t="shared" ref="H29" si="13">G29+G30</f>
        <v>712.5</v>
      </c>
      <c r="I29" s="167">
        <v>1</v>
      </c>
      <c r="J29" s="171">
        <v>0</v>
      </c>
      <c r="K29" s="174">
        <f>H29*I29+J29</f>
        <v>712.5</v>
      </c>
    </row>
    <row r="30" spans="1:12" ht="15.75">
      <c r="A30" s="178"/>
      <c r="B30" s="156"/>
      <c r="C30" s="159"/>
      <c r="D30" s="131" t="s">
        <v>45</v>
      </c>
      <c r="E30" s="134">
        <v>6</v>
      </c>
      <c r="F30" s="133">
        <v>75</v>
      </c>
      <c r="G30" s="130">
        <f t="shared" si="12"/>
        <v>450</v>
      </c>
      <c r="H30" s="165"/>
      <c r="I30" s="168"/>
      <c r="J30" s="172"/>
      <c r="K30" s="175"/>
    </row>
    <row r="31" spans="1:12" ht="15.75">
      <c r="A31" s="179">
        <v>15</v>
      </c>
      <c r="B31" s="155" t="s">
        <v>66</v>
      </c>
      <c r="C31" s="160" t="s">
        <v>46</v>
      </c>
      <c r="D31" s="127" t="s">
        <v>44</v>
      </c>
      <c r="E31" s="79">
        <v>0</v>
      </c>
      <c r="F31" s="128">
        <v>37.5</v>
      </c>
      <c r="G31" s="129">
        <f t="shared" ref="G31:G34" si="14">E31*F31</f>
        <v>0</v>
      </c>
      <c r="H31" s="163">
        <f t="shared" ref="H31" si="15">G31+G32</f>
        <v>5025</v>
      </c>
      <c r="I31" s="144">
        <v>1</v>
      </c>
      <c r="J31" s="146">
        <v>0</v>
      </c>
      <c r="K31" s="148">
        <f>H31*I31+J31</f>
        <v>5025</v>
      </c>
    </row>
    <row r="32" spans="1:12" ht="15.75">
      <c r="A32" s="179"/>
      <c r="B32" s="155"/>
      <c r="C32" s="154"/>
      <c r="D32" s="127" t="s">
        <v>45</v>
      </c>
      <c r="E32" s="79">
        <v>67</v>
      </c>
      <c r="F32" s="128">
        <v>75</v>
      </c>
      <c r="G32" s="129">
        <f t="shared" si="14"/>
        <v>5025</v>
      </c>
      <c r="H32" s="162"/>
      <c r="I32" s="145"/>
      <c r="J32" s="147"/>
      <c r="K32" s="149"/>
    </row>
    <row r="33" spans="1:11" ht="15.75">
      <c r="A33" s="178">
        <v>16</v>
      </c>
      <c r="B33" s="156" t="s">
        <v>67</v>
      </c>
      <c r="C33" s="158" t="s">
        <v>68</v>
      </c>
      <c r="D33" s="131" t="s">
        <v>44</v>
      </c>
      <c r="E33" s="132">
        <v>14</v>
      </c>
      <c r="F33" s="133">
        <v>37.5</v>
      </c>
      <c r="G33" s="130">
        <f t="shared" si="14"/>
        <v>525</v>
      </c>
      <c r="H33" s="164">
        <f t="shared" ref="H33" si="16">G33+G34</f>
        <v>1125</v>
      </c>
      <c r="I33" s="167">
        <v>1.2</v>
      </c>
      <c r="J33" s="171">
        <v>0</v>
      </c>
      <c r="K33" s="174">
        <f>H33*I33+J33</f>
        <v>1350</v>
      </c>
    </row>
    <row r="34" spans="1:11" ht="15.75">
      <c r="A34" s="178"/>
      <c r="B34" s="156"/>
      <c r="C34" s="159"/>
      <c r="D34" s="131" t="s">
        <v>45</v>
      </c>
      <c r="E34" s="132">
        <v>8</v>
      </c>
      <c r="F34" s="133">
        <v>75</v>
      </c>
      <c r="G34" s="130">
        <f t="shared" si="14"/>
        <v>600</v>
      </c>
      <c r="H34" s="165"/>
      <c r="I34" s="168"/>
      <c r="J34" s="172"/>
      <c r="K34" s="175"/>
    </row>
    <row r="35" spans="1:11" ht="15.75">
      <c r="A35" s="179">
        <v>17</v>
      </c>
      <c r="B35" s="150" t="s">
        <v>91</v>
      </c>
      <c r="C35" s="151" t="s">
        <v>94</v>
      </c>
      <c r="D35" s="127" t="s">
        <v>44</v>
      </c>
      <c r="E35" s="79">
        <v>16</v>
      </c>
      <c r="F35" s="128">
        <v>37.5</v>
      </c>
      <c r="G35" s="129">
        <f t="shared" ref="G35:G36" si="17">E35*F35</f>
        <v>600</v>
      </c>
      <c r="H35" s="163">
        <f t="shared" ref="H35" si="18">G35+G36</f>
        <v>1050</v>
      </c>
      <c r="I35" s="144">
        <v>1.2</v>
      </c>
      <c r="J35" s="146">
        <v>0</v>
      </c>
      <c r="K35" s="148">
        <f>H35*I35+J35</f>
        <v>1260</v>
      </c>
    </row>
    <row r="36" spans="1:11" ht="15.75">
      <c r="A36" s="179"/>
      <c r="B36" s="150"/>
      <c r="C36" s="152"/>
      <c r="D36" s="127" t="s">
        <v>45</v>
      </c>
      <c r="E36" s="79">
        <v>6</v>
      </c>
      <c r="F36" s="128">
        <v>75</v>
      </c>
      <c r="G36" s="129">
        <f t="shared" si="17"/>
        <v>450</v>
      </c>
      <c r="H36" s="162"/>
      <c r="I36" s="145"/>
      <c r="J36" s="147"/>
      <c r="K36" s="149"/>
    </row>
    <row r="37" spans="1:11" ht="21" thickBot="1">
      <c r="A37" s="111"/>
      <c r="B37" s="116" t="s">
        <v>33</v>
      </c>
      <c r="C37" s="117"/>
      <c r="D37" s="117"/>
      <c r="E37" s="118">
        <f>SUM(E3:E36)</f>
        <v>983</v>
      </c>
      <c r="F37" s="119"/>
      <c r="G37" s="120"/>
      <c r="H37" s="121"/>
      <c r="I37" s="120"/>
      <c r="J37" s="121"/>
      <c r="K37" s="122">
        <f>SUM(K3:K36)</f>
        <v>72370</v>
      </c>
    </row>
    <row r="38" spans="1:11" ht="15.75" thickTop="1">
      <c r="K38" s="6"/>
    </row>
  </sheetData>
  <mergeCells count="122">
    <mergeCell ref="A21:A22"/>
    <mergeCell ref="A23:A24"/>
    <mergeCell ref="A25:A26"/>
    <mergeCell ref="A27:A28"/>
    <mergeCell ref="A29:A30"/>
    <mergeCell ref="A31:A32"/>
    <mergeCell ref="A33:A34"/>
    <mergeCell ref="A35:A36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J33:J34"/>
    <mergeCell ref="K3:K4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J19:J20"/>
    <mergeCell ref="J21:J22"/>
    <mergeCell ref="J23:J24"/>
    <mergeCell ref="J25:J26"/>
    <mergeCell ref="J27:J28"/>
    <mergeCell ref="J29:J30"/>
    <mergeCell ref="J31:J32"/>
    <mergeCell ref="L17:L18"/>
    <mergeCell ref="L23:L24"/>
    <mergeCell ref="J3:J4"/>
    <mergeCell ref="J5:J6"/>
    <mergeCell ref="J7:J8"/>
    <mergeCell ref="J9:J10"/>
    <mergeCell ref="J11:J12"/>
    <mergeCell ref="J13:J14"/>
    <mergeCell ref="J15:J16"/>
    <mergeCell ref="J17:J18"/>
    <mergeCell ref="H25:H26"/>
    <mergeCell ref="H27:H28"/>
    <mergeCell ref="H29:H30"/>
    <mergeCell ref="H31:H32"/>
    <mergeCell ref="H33:H34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H5:H6"/>
    <mergeCell ref="H13:H14"/>
    <mergeCell ref="B17:B18"/>
    <mergeCell ref="B19:B20"/>
    <mergeCell ref="B21:B22"/>
    <mergeCell ref="H17:H18"/>
    <mergeCell ref="H19:H20"/>
    <mergeCell ref="H21:H22"/>
    <mergeCell ref="C15:C16"/>
    <mergeCell ref="H35:H36"/>
    <mergeCell ref="B23:B24"/>
    <mergeCell ref="B25:B26"/>
    <mergeCell ref="B27:B28"/>
    <mergeCell ref="B29:B30"/>
    <mergeCell ref="B31:B32"/>
    <mergeCell ref="B33:B34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H23:H24"/>
    <mergeCell ref="I35:I36"/>
    <mergeCell ref="J35:J36"/>
    <mergeCell ref="K35:K36"/>
    <mergeCell ref="B35:B36"/>
    <mergeCell ref="C35:C36"/>
    <mergeCell ref="B1:I1"/>
    <mergeCell ref="B3:B4"/>
    <mergeCell ref="B5:B6"/>
    <mergeCell ref="B7:B8"/>
    <mergeCell ref="B9:B10"/>
    <mergeCell ref="B11:B12"/>
    <mergeCell ref="B13:B14"/>
    <mergeCell ref="B15:B16"/>
    <mergeCell ref="C3:C4"/>
    <mergeCell ref="C5:C6"/>
    <mergeCell ref="C7:C8"/>
    <mergeCell ref="C9:C10"/>
    <mergeCell ref="C11:C12"/>
    <mergeCell ref="C13:C14"/>
    <mergeCell ref="H3:H4"/>
    <mergeCell ref="H7:H8"/>
    <mergeCell ref="H9:H10"/>
    <mergeCell ref="H11:H12"/>
    <mergeCell ref="H15:H16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</vt:lpstr>
      <vt:lpstr>Sacensību organiz.</vt:lpstr>
      <vt:lpstr>Dalība sac.</vt:lpstr>
      <vt:lpstr>Sporta organizācijas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Rozītis</dc:creator>
  <cp:lastModifiedBy>Jevgēnija Sviridenkova</cp:lastModifiedBy>
  <cp:lastPrinted>2024-01-30T07:45:32Z</cp:lastPrinted>
  <dcterms:created xsi:type="dcterms:W3CDTF">2018-11-27T07:06:00Z</dcterms:created>
  <dcterms:modified xsi:type="dcterms:W3CDTF">2025-02-06T13:33:19Z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A4262C09027A437F9645E2F9A25E24EC_12</vt:lpwstr>
  </property>
  <property fmtid="{D5CDD505-2E9C-101B-9397-08002B2CF9AE}" pid="3" name="KSOProductBuildVer">
    <vt:lpwstr>1033-12.2.0.13359</vt:lpwstr>
  </property>
</Properties>
</file>