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1850"/>
  </bookViews>
  <sheets>
    <sheet name="Lidzfinansejum_PPII_2019" sheetId="1" r:id="rId1"/>
  </sheets>
  <externalReferences>
    <externalReference r:id="rId2"/>
    <externalReference r:id="rId3"/>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Lidzfinansejum_PPII_2019!$A$1:$E$41</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 r="E33" i="1"/>
  <c r="D32" i="1"/>
  <c r="C32" i="1"/>
  <c r="D27" i="1"/>
  <c r="C27" i="1"/>
  <c r="E27" i="1" s="1"/>
  <c r="E26" i="1"/>
  <c r="E25" i="1"/>
  <c r="E24" i="1"/>
  <c r="E22" i="1"/>
  <c r="E21" i="1"/>
  <c r="D19" i="1"/>
  <c r="E18" i="1"/>
  <c r="E17" i="1"/>
  <c r="E16" i="1"/>
  <c r="E15" i="1"/>
  <c r="E14" i="1"/>
  <c r="E13" i="1"/>
  <c r="E11" i="1"/>
  <c r="E9" i="1"/>
  <c r="E32" i="1" l="1"/>
  <c r="C30" i="1"/>
  <c r="D12" i="1"/>
  <c r="D28" i="1" s="1"/>
  <c r="D29" i="1" s="1"/>
  <c r="D30" i="1"/>
  <c r="E7" i="1"/>
  <c r="E8" i="1"/>
  <c r="E10" i="1"/>
  <c r="C12" i="1"/>
  <c r="E12" i="1" s="1"/>
  <c r="E23" i="1"/>
  <c r="C19" i="1"/>
  <c r="E19" i="1" s="1"/>
  <c r="E20" i="1"/>
  <c r="E30" i="1" l="1"/>
  <c r="C28" i="1"/>
  <c r="C29" i="1" l="1"/>
  <c r="E29" i="1" s="1"/>
  <c r="E28" i="1"/>
  <c r="E37" i="1" l="1"/>
  <c r="E36" i="1"/>
</calcChain>
</file>

<file path=xl/sharedStrings.xml><?xml version="1.0" encoding="utf-8"?>
<sst xmlns="http://schemas.openxmlformats.org/spreadsheetml/2006/main" count="52" uniqueCount="52">
  <si>
    <t>APSTIPRINĀTS</t>
  </si>
  <si>
    <t>EKK kods</t>
  </si>
  <si>
    <t>Izmaksu veidi</t>
  </si>
  <si>
    <t>Ādažu PII "Strautiņš", EUR 08.01.2019. pēc 2018.gada faktiskajām izmaksām</t>
  </si>
  <si>
    <t>Kadagas PII "Me;zavēji", EUR 08.01.2019. pēc 2018.gada faktiskajām izmaksām</t>
  </si>
  <si>
    <t>Atalgojums no pašvaldības budžeta līdzekļiem</t>
  </si>
  <si>
    <t>1100 (M)</t>
  </si>
  <si>
    <t>Atalgojums no valsts mērķdotācijas</t>
  </si>
  <si>
    <t>Darba devēja soc.apdrošināšanas iemaksas</t>
  </si>
  <si>
    <t>1200 (M)</t>
  </si>
  <si>
    <t>Darba devēja soc.apdrošināšanas iemaksas no mērķdotācijas</t>
  </si>
  <si>
    <t>Iekšzemes mācību, darba un dienesta komandējumi, dienesta, darba braucieni (izņemot tos, kas finansēti no Eiropas Savienības fondiem)</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</si>
  <si>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</si>
  <si>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</si>
  <si>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</si>
  <si>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</si>
  <si>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 (izņemot ēku, būvju un ceļu kapitālo remontu)</t>
  </si>
  <si>
    <t xml:space="preserve">    Informācijas tehnoloģiju pakalpojumi</t>
  </si>
  <si>
    <t xml:space="preserve">    Īres un nomas maksa</t>
  </si>
  <si>
    <t xml:space="preserve">Materiāli </t>
  </si>
  <si>
    <t xml:space="preserve">    Biroja preces un inventārs</t>
  </si>
  <si>
    <t xml:space="preserve">    Kurināmais un enerģētiskie materiāli  </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</si>
  <si>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</si>
  <si>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</si>
  <si>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</si>
  <si>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</si>
  <si>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(M)</t>
  </si>
  <si>
    <t>Valsts budžeta  dotācija mācību līdzekļu iegādei.</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</si>
  <si>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</si>
  <si>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</si>
  <si>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</si>
  <si>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</si>
  <si>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</si>
  <si>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</si>
  <si>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</si>
  <si>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</si>
  <si>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</si>
  <si>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t>
  </si>
  <si>
    <r>
      <t>B</t>
    </r>
    <r>
      <rPr>
        <vertAlign val="subscript"/>
        <sz val="11"/>
        <rFont val="Times New Roman"/>
        <family val="1"/>
        <charset val="186"/>
      </rPr>
      <t>1</t>
    </r>
  </si>
  <si>
    <t>t.sk: - vecumā no pusotra gada līdz četriem gadiem</t>
  </si>
  <si>
    <r>
      <t>B</t>
    </r>
    <r>
      <rPr>
        <vertAlign val="subscript"/>
        <sz val="11"/>
        <rFont val="Times New Roman"/>
        <family val="1"/>
        <charset val="186"/>
      </rPr>
      <t>2</t>
    </r>
  </si>
  <si>
    <r>
      <rPr>
        <i/>
        <sz val="11"/>
        <color theme="0"/>
        <rFont val="Times New Roman"/>
        <family val="1"/>
        <charset val="186"/>
      </rPr>
      <t>t.sk:</t>
    </r>
    <r>
      <rPr>
        <i/>
        <sz val="11"/>
        <rFont val="Times New Roman"/>
        <family val="1"/>
        <charset val="186"/>
      </rPr>
      <t xml:space="preserve"> - audzēkņi, kuri apgūst obligāto sagatavošanu pamatizglītības ieguvei</t>
    </r>
  </si>
  <si>
    <r>
      <t>I</t>
    </r>
    <r>
      <rPr>
        <vertAlign val="subscript"/>
        <sz val="11"/>
        <rFont val="Times New Roman"/>
        <family val="1"/>
        <charset val="186"/>
      </rPr>
      <t>1</t>
    </r>
  </si>
  <si>
    <r>
      <t xml:space="preserve">Vidējās izmaksas pašvaldības izglītības iestādēs pirmsskolas izglītības programmas īstenošanai bērniem </t>
    </r>
    <r>
      <rPr>
        <b/>
        <sz val="11"/>
        <rFont val="Times New Roman"/>
        <family val="1"/>
        <charset val="186"/>
      </rPr>
      <t>no pusotra gada līdz četru gadu vecumam (mēnesī)</t>
    </r>
  </si>
  <si>
    <r>
      <t>I</t>
    </r>
    <r>
      <rPr>
        <vertAlign val="subscript"/>
        <sz val="11"/>
        <rFont val="Times New Roman"/>
        <family val="1"/>
        <charset val="186"/>
      </rPr>
      <t>2</t>
    </r>
  </si>
  <si>
    <t>Vidējās izmaksas vienam izglītojamam, pašvaldības izglītības iestādēs īstenojot bērnu obligāto sagatavošanu pamatizglītības ieguvei (mēnesī)</t>
  </si>
  <si>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2016.gada faktiskajām izmaksām. </t>
  </si>
  <si>
    <t xml:space="preserve">Domes priekšsēdētājs </t>
  </si>
  <si>
    <t>M.Sprindžuks</t>
  </si>
  <si>
    <t>Kopējās izmaksas pašvaldības PII, EUR 08.01.2019. pēc 2018.gada faktiskajām izmaksām</t>
  </si>
  <si>
    <t>Ādažu novada pirmsskolas izglītības iestāžu vidējās izmaksas, balstoties uz kurām pašvaldība sedz pirmsskolas izglītības programmas izmaksas privātajām izglītības iestādēm 2019.gadā</t>
  </si>
  <si>
    <t>Ar Ādažu novada domes 2019.gada 08.janvāra ārkārtas sēdes lēmumu Nr.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</si>
</sst>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_-* #,##0_-;\-* #,##0_-;_-* &quot;-&quot;??_-;_-@_-"/>
  </numFmts>
  <fonts count="19"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2"/>
      <name val="Times New Roman"/>
      <family val="1"/>
      <charset val="186"/>
    </font>
    <font>
      <sz val="11"/>
      <name val="Times New Roman"/>
      <family val="1"/>
      <charset val="186"/>
    </font>
    <font>
      <i/>
      <sz val="11"/>
      <name val="Times New Roman"/>
      <family val="1"/>
      <charset val="186"/>
    </font>
    <font>
      <b/>
      <sz val="11"/>
      <name val="Times New Roman"/>
      <family val="1"/>
      <charset val="186"/>
    </font>
    <font>
      <sz val="11"/>
      <color theme="1"/>
      <name val="Times New Roman"/>
      <family val="1"/>
      <charset val="186"/>
    </font>
    <font>
      <vertAlign val="subscript"/>
      <sz val="11"/>
      <name val="Times New Roman"/>
      <family val="1"/>
      <charset val="186"/>
    </font>
    <font>
      <i/>
      <sz val="11"/>
      <color theme="1"/>
      <name val="Times New Roman"/>
      <family val="1"/>
      <charset val="186"/>
    </font>
    <font>
      <i/>
      <sz val="10"/>
      <name val="Times New Roman"/>
      <family val="1"/>
      <charset val="186"/>
    </font>
    <font>
      <i/>
      <sz val="11"/>
      <color theme="0"/>
      <name val="Times New Roman"/>
      <family val="1"/>
      <charset val="186"/>
    </font>
    <font>
      <sz val="9"/>
      <color theme="1"/>
      <name val="Arial"/>
      <family val="2"/>
      <charset val="186"/>
    </font>
    <font>
      <sz val="11"/>
      <color theme="0"/>
      <name val="Times New Roman"/>
      <family val="1"/>
      <charset val="186"/>
    </font>
    <font>
      <b/>
      <sz val="11"/>
      <color theme="1"/>
      <name val="Times New Roman"/>
      <family val="1"/>
      <charset val="186"/>
    </font>
    <font>
      <b/>
      <sz val="14"/>
      <color theme="3"/>
      <name val="Times New Roman"/>
      <family val="1"/>
      <charset val="186"/>
    </font>
    <font>
      <sz val="14"/>
      <color theme="3"/>
      <name val="Times New Roman"/>
      <family val="1"/>
      <charset val="186"/>
    </font>
    <font>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0" tint="-0.14996795556505021"/>
        <bgColor indexed="64"/>
      </patternFill>
    </fill>
  </fills>
  <borders count="17">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164" fontId="13" fillId="0" borderId="0" applyFont="0" applyFill="0" applyBorder="0" applyAlignment="0" applyProtection="0"/>
    <xf numFmtId="0" fontId="1" fillId="0" borderId="0"/>
  </cellStyleXfs>
  <cellXfs count="52">
    <xf numFmtId="0" fontId="0" fillId="0" borderId="0" xfId="0"/>
    <xf numFmtId="0" fontId="2" fillId="0" borderId="0" xfId="2" applyFont="1"/>
    <xf numFmtId="0" fontId="3" fillId="0" borderId="0" xfId="2" applyFont="1" applyAlignment="1">
      <alignment horizontal="right" vertical="center" wrapText="1"/>
    </xf>
    <xf numFmtId="0" fontId="3" fillId="0" borderId="0" xfId="2" applyFont="1" applyAlignment="1">
      <alignment horizontal="right"/>
    </xf>
    <xf numFmtId="0" fontId="3" fillId="0" borderId="0" xfId="2" applyFont="1"/>
    <xf numFmtId="0" fontId="3" fillId="0" borderId="0" xfId="2" applyFont="1" applyAlignment="1">
      <alignment horizontal="center"/>
    </xf>
    <xf numFmtId="0" fontId="3" fillId="0" borderId="0" xfId="2" applyFont="1" applyAlignment="1">
      <alignment horizontal="center" wrapText="1"/>
    </xf>
    <xf numFmtId="2" fontId="4" fillId="2" borderId="1" xfId="2" applyNumberFormat="1"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5" fillId="0" borderId="4" xfId="2" applyFont="1" applyBorder="1" applyAlignment="1">
      <alignment horizontal="center"/>
    </xf>
    <xf numFmtId="0" fontId="5" fillId="0" borderId="5" xfId="2" applyFont="1" applyBorder="1" applyAlignment="1">
      <alignment horizontal="left" wrapText="1"/>
    </xf>
    <xf numFmtId="4" fontId="5" fillId="0" borderId="6" xfId="2" applyNumberFormat="1" applyFont="1" applyFill="1" applyBorder="1" applyAlignment="1">
      <alignment horizontal="center"/>
    </xf>
    <xf numFmtId="0" fontId="1" fillId="0" borderId="0" xfId="2" applyFont="1"/>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5" fillId="0" borderId="7" xfId="2" applyFont="1" applyBorder="1" applyAlignment="1">
      <alignment wrapText="1"/>
    </xf>
    <xf numFmtId="0" fontId="6" fillId="0" borderId="4" xfId="2" applyFont="1" applyBorder="1" applyAlignment="1">
      <alignment horizontal="right"/>
    </xf>
    <xf numFmtId="0" fontId="6" fillId="0" borderId="5" xfId="2" applyFont="1" applyBorder="1" applyAlignment="1">
      <alignment horizontal="right" wrapText="1"/>
    </xf>
    <xf numFmtId="0" fontId="6" fillId="0" borderId="8" xfId="2" applyFont="1" applyBorder="1" applyAlignment="1">
      <alignment horizontal="right"/>
    </xf>
    <xf numFmtId="0" fontId="6" fillId="0" borderId="9" xfId="2" applyFont="1" applyBorder="1" applyAlignment="1">
      <alignment horizontal="right" wrapText="1"/>
    </xf>
    <xf numFmtId="4" fontId="6" fillId="0" borderId="10" xfId="2" applyNumberFormat="1" applyFont="1" applyFill="1" applyBorder="1" applyAlignment="1">
      <alignment horizontal="center"/>
    </xf>
    <xf numFmtId="0" fontId="5" fillId="0" borderId="11" xfId="2" applyFont="1" applyBorder="1" applyAlignment="1">
      <alignment horizontal="center"/>
    </xf>
    <xf numFmtId="0" fontId="5" fillId="0" borderId="12" xfId="2" applyFont="1" applyBorder="1" applyAlignment="1">
      <alignment horizontal="left" wrapText="1"/>
    </xf>
    <xf numFmtId="4" fontId="5" fillId="0" borderId="13" xfId="2" applyNumberFormat="1" applyFont="1" applyBorder="1" applyAlignment="1">
      <alignment horizontal="center"/>
    </xf>
    <xf numFmtId="4" fontId="5" fillId="0" borderId="13" xfId="2" applyNumberFormat="1" applyFont="1" applyFill="1" applyBorder="1" applyAlignment="1">
      <alignment horizontal="center"/>
    </xf>
    <xf numFmtId="0" fontId="7" fillId="0" borderId="14" xfId="2" applyFont="1" applyBorder="1" applyAlignment="1">
      <alignment horizontal="center"/>
    </xf>
    <xf numFmtId="0" fontId="7" fillId="0" borderId="15" xfId="2" applyFont="1" applyBorder="1" applyAlignment="1">
      <alignment horizontal="left" wrapText="1"/>
    </xf>
    <xf numFmtId="4" fontId="7" fillId="0" borderId="16" xfId="2" applyNumberFormat="1" applyFont="1" applyBorder="1" applyAlignment="1">
      <alignment horizontal="center"/>
    </xf>
    <xf numFmtId="3" fontId="5" fillId="0" borderId="6" xfId="2" applyNumberFormat="1" applyFont="1" applyBorder="1" applyAlignment="1">
      <alignment horizontal="center"/>
    </xf>
    <xf numFmtId="3" fontId="8" fillId="0" borderId="6" xfId="2" applyNumberFormat="1" applyFont="1" applyBorder="1" applyAlignment="1">
      <alignment horizontal="center"/>
    </xf>
    <xf numFmtId="3" fontId="6" fillId="0" borderId="6" xfId="2" applyNumberFormat="1" applyFont="1" applyBorder="1" applyAlignment="1">
      <alignment horizontal="center"/>
    </xf>
    <xf numFmtId="3" fontId="10" fillId="0" borderId="6" xfId="2" applyNumberFormat="1" applyFont="1" applyBorder="1" applyAlignment="1">
      <alignment horizontal="center"/>
    </xf>
    <xf numFmtId="0" fontId="11" fillId="0" borderId="0" xfId="2" applyFont="1"/>
    <xf numFmtId="0" fontId="5" fillId="3" borderId="4" xfId="2" applyFont="1" applyFill="1" applyBorder="1" applyAlignment="1">
      <alignment horizontal="center"/>
    </xf>
    <xf numFmtId="0" fontId="5" fillId="3" borderId="5" xfId="2" applyFont="1" applyFill="1" applyBorder="1" applyAlignment="1">
      <alignment horizontal="left" wrapText="1"/>
    </xf>
    <xf numFmtId="164" fontId="14" fillId="3" borderId="6" xfId="1" applyFont="1" applyFill="1" applyBorder="1" applyAlignment="1">
      <alignment horizontal="center" vertical="center"/>
    </xf>
    <xf numFmtId="0" fontId="5" fillId="3" borderId="11" xfId="2" applyFont="1" applyFill="1" applyBorder="1" applyAlignment="1">
      <alignment horizontal="center"/>
    </xf>
    <xf numFmtId="0" fontId="5" fillId="3" borderId="12" xfId="2" applyFont="1" applyFill="1" applyBorder="1" applyAlignment="1">
      <alignment horizontal="left" wrapText="1"/>
    </xf>
    <xf numFmtId="164" fontId="14" fillId="3" borderId="13" xfId="1" applyFont="1" applyFill="1" applyBorder="1" applyAlignment="1">
      <alignment horizontal="center"/>
    </xf>
    <xf numFmtId="0" fontId="16" fillId="0" borderId="0" xfId="2" applyFont="1" applyAlignment="1">
      <alignment horizontal="right" wrapText="1"/>
    </xf>
    <xf numFmtId="164" fontId="2" fillId="0" borderId="0" xfId="1" applyFont="1"/>
    <xf numFmtId="0" fontId="17" fillId="0" borderId="0" xfId="2" applyFont="1"/>
    <xf numFmtId="164" fontId="1" fillId="0" borderId="0" xfId="2" applyNumberFormat="1" applyFont="1"/>
    <xf numFmtId="0" fontId="2" fillId="0" borderId="0" xfId="2" applyFont="1" applyAlignment="1">
      <alignment wrapText="1"/>
    </xf>
    <xf numFmtId="0" fontId="3" fillId="0" borderId="0" xfId="2" applyFont="1" applyAlignment="1">
      <alignment wrapText="1"/>
    </xf>
    <xf numFmtId="0" fontId="1" fillId="0" borderId="0" xfId="2" applyFont="1" applyAlignment="1">
      <alignment horizontal="right"/>
    </xf>
    <xf numFmtId="165" fontId="15" fillId="3" borderId="6" xfId="1" applyNumberFormat="1" applyFont="1" applyFill="1" applyBorder="1" applyAlignment="1">
      <alignment horizontal="center" vertical="center"/>
    </xf>
    <xf numFmtId="165" fontId="15" fillId="3" borderId="13" xfId="1" applyNumberFormat="1" applyFont="1" applyFill="1" applyBorder="1" applyAlignment="1">
      <alignment horizontal="center"/>
    </xf>
    <xf numFmtId="0" fontId="4" fillId="0" borderId="0" xfId="2" applyFont="1" applyAlignment="1">
      <alignment horizontal="center" wrapText="1"/>
    </xf>
    <xf numFmtId="0" fontId="18" fillId="0" borderId="0" xfId="2" applyFont="1" applyAlignment="1">
      <alignment horizontal="left" wrapText="1"/>
    </xf>
  </cellXfs>
  <cellStyles count="3">
    <cellStyle name="Comma" xfId="1" builtinId="3"/>
    <cellStyle name="Normal"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2"/>
  <sheetViews>
    <sheetView tabSelected="1" zoomScaleNormal="100" workbookViewId="0">
      <selection activeCell="F4" sqref="F4"/>
    </sheetView>
  </sheetViews>
  <sheetFormatPr defaultColWidth="9.140625" defaultRowHeight="18.75" outlineLevelCol="1" x14ac:dyDescent="0.3"/>
  <cols>
    <col min="1" max="1" width="10.42578125" style="1" customWidth="1"/>
    <col min="2" max="2" width="51.5703125" style="45" customWidth="1"/>
    <col min="3" max="3" width="19.42578125" style="1" customWidth="1" outlineLevel="1"/>
    <col min="4" max="5" width="20.28515625" style="1" customWidth="1" outlineLevel="1"/>
    <col min="6" max="6" width="24.28515625" style="1" customWidth="1"/>
    <col min="7" max="7" width="20.85546875" style="1" customWidth="1"/>
    <col min="8" max="16384" width="9.140625" style="1"/>
  </cols>
  <sheetData>
    <row r="1" spans="1:7" ht="18.75" customHeight="1" x14ac:dyDescent="0.3">
      <c r="B1" s="2"/>
      <c r="C1" s="2"/>
      <c r="E1" s="3" t="s">
        <v>0</v>
      </c>
    </row>
    <row r="2" spans="1:7" ht="18.75" customHeight="1" x14ac:dyDescent="0.3">
      <c r="B2" s="2"/>
      <c r="C2" s="2"/>
      <c r="E2" s="3" t="s">
        <v>51</v>
      </c>
    </row>
    <row r="3" spans="1:7" ht="18.75" customHeight="1" x14ac:dyDescent="0.35">
      <c r="B3" s="2"/>
      <c r="C3" s="2"/>
    </row>
    <row r="4" spans="1:7" s="4" customFormat="1" ht="39" customHeight="1" x14ac:dyDescent="0.3">
      <c r="A4" s="50" t="s">
        <v>50</v>
      </c>
      <c r="B4" s="50"/>
      <c r="C4" s="50"/>
      <c r="D4" s="50"/>
      <c r="E4" s="50"/>
      <c r="F4" s="1"/>
      <c r="G4" s="1"/>
    </row>
    <row r="5" spans="1:7" s="4" customFormat="1" ht="15" customHeight="1" thickBot="1" x14ac:dyDescent="0.4">
      <c r="A5" s="5"/>
      <c r="B5" s="6"/>
      <c r="C5" s="5"/>
      <c r="F5" s="1"/>
      <c r="G5" s="1"/>
    </row>
    <row r="6" spans="1:7" s="4" customFormat="1" ht="93.75" customHeight="1" x14ac:dyDescent="0.3">
      <c r="A6" s="7" t="s">
        <v>1</v>
      </c>
      <c r="B6" s="8" t="s">
        <v>2</v>
      </c>
      <c r="C6" s="9" t="s">
        <v>3</v>
      </c>
      <c r="D6" s="9" t="s">
        <v>4</v>
      </c>
      <c r="E6" s="9" t="s">
        <v>49</v>
      </c>
      <c r="F6" s="1"/>
      <c r="G6" s="1"/>
    </row>
    <row r="7" spans="1:7" s="13" customFormat="1" ht="23.25" customHeight="1" x14ac:dyDescent="0.3">
      <c r="A7" s="10">
        <v>1100</v>
      </c>
      <c r="B7" s="11" t="s">
        <v>5</v>
      </c>
      <c r="C7" s="12">
        <v>510589.83714285714</v>
      </c>
      <c r="D7" s="12">
        <v>357438.23</v>
      </c>
      <c r="E7" s="12">
        <f>(C7+D7)</f>
        <v>868028.06714285712</v>
      </c>
      <c r="F7" s="1"/>
      <c r="G7" s="1"/>
    </row>
    <row r="8" spans="1:7" s="13" customFormat="1" x14ac:dyDescent="0.3">
      <c r="A8" s="14" t="s">
        <v>6</v>
      </c>
      <c r="B8" s="15" t="s">
        <v>7</v>
      </c>
      <c r="C8" s="16">
        <v>129532.73</v>
      </c>
      <c r="D8" s="16">
        <v>49205.06</v>
      </c>
      <c r="E8" s="16">
        <f t="shared" ref="E8:E27" si="0">(C8+D8)</f>
        <v>178737.78999999998</v>
      </c>
      <c r="F8" s="1"/>
      <c r="G8" s="1"/>
    </row>
    <row r="9" spans="1:7" s="13" customFormat="1" ht="15" x14ac:dyDescent="0.25">
      <c r="A9" s="10">
        <v>1200</v>
      </c>
      <c r="B9" s="11" t="s">
        <v>8</v>
      </c>
      <c r="C9" s="12">
        <v>129203.43728571427</v>
      </c>
      <c r="D9" s="12">
        <v>89011.53</v>
      </c>
      <c r="E9" s="12">
        <f t="shared" si="0"/>
        <v>218214.96728571429</v>
      </c>
    </row>
    <row r="10" spans="1:7" s="13" customFormat="1" ht="30" x14ac:dyDescent="0.25">
      <c r="A10" s="14" t="s">
        <v>9</v>
      </c>
      <c r="B10" s="15" t="s">
        <v>10</v>
      </c>
      <c r="C10" s="16">
        <v>33291.620000000003</v>
      </c>
      <c r="D10" s="16">
        <v>12162.92</v>
      </c>
      <c r="E10" s="16">
        <f t="shared" si="0"/>
        <v>45454.54</v>
      </c>
    </row>
    <row r="11" spans="1:7" s="13" customFormat="1" ht="45" x14ac:dyDescent="0.25">
      <c r="A11" s="10">
        <v>2110</v>
      </c>
      <c r="B11" s="17" t="s">
        <v>11</v>
      </c>
      <c r="C11" s="12">
        <v>24</v>
      </c>
      <c r="D11" s="12">
        <v>24</v>
      </c>
      <c r="E11" s="12">
        <f t="shared" si="0"/>
        <v>48</v>
      </c>
    </row>
    <row r="12" spans="1:7" s="13" customFormat="1" ht="13.9" x14ac:dyDescent="0.25">
      <c r="A12" s="10">
        <v>2200</v>
      </c>
      <c r="B12" s="11" t="s">
        <v>12</v>
      </c>
      <c r="C12" s="12">
        <f>C13+C14+C15+C16+C17+C18</f>
        <v>76005.543357142858</v>
      </c>
      <c r="D12" s="12">
        <f t="shared" ref="D12" si="1">D13+D14+D15+D16+D17+D18</f>
        <v>76286.22</v>
      </c>
      <c r="E12" s="12">
        <f t="shared" si="0"/>
        <v>152291.76335714286</v>
      </c>
    </row>
    <row r="13" spans="1:7" s="13" customFormat="1" ht="13.9" x14ac:dyDescent="0.25">
      <c r="A13" s="18">
        <v>2210</v>
      </c>
      <c r="B13" s="19" t="s">
        <v>13</v>
      </c>
      <c r="C13" s="16">
        <v>666.19</v>
      </c>
      <c r="D13" s="16">
        <v>2981.13</v>
      </c>
      <c r="E13" s="16">
        <f t="shared" si="0"/>
        <v>3647.32</v>
      </c>
    </row>
    <row r="14" spans="1:7" s="13" customFormat="1" ht="15" x14ac:dyDescent="0.25">
      <c r="A14" s="18">
        <v>2220</v>
      </c>
      <c r="B14" s="19" t="s">
        <v>14</v>
      </c>
      <c r="C14" s="16">
        <v>26803.121214285715</v>
      </c>
      <c r="D14" s="16">
        <v>24866.63</v>
      </c>
      <c r="E14" s="16">
        <f t="shared" si="0"/>
        <v>51669.751214285716</v>
      </c>
    </row>
    <row r="15" spans="1:7" s="13" customFormat="1" ht="30" x14ac:dyDescent="0.25">
      <c r="A15" s="18">
        <v>2230</v>
      </c>
      <c r="B15" s="19" t="s">
        <v>15</v>
      </c>
      <c r="C15" s="16">
        <v>6000.5606190476192</v>
      </c>
      <c r="D15" s="16">
        <v>2832.6</v>
      </c>
      <c r="E15" s="16">
        <f t="shared" si="0"/>
        <v>8833.1606190476195</v>
      </c>
    </row>
    <row r="16" spans="1:7" s="13" customFormat="1" ht="30" x14ac:dyDescent="0.25">
      <c r="A16" s="18">
        <v>2240</v>
      </c>
      <c r="B16" s="19" t="s">
        <v>16</v>
      </c>
      <c r="C16" s="16">
        <v>37637.57666666666</v>
      </c>
      <c r="D16" s="16">
        <v>45605.86</v>
      </c>
      <c r="E16" s="16">
        <f t="shared" si="0"/>
        <v>83243.436666666661</v>
      </c>
    </row>
    <row r="17" spans="1:5" s="13" customFormat="1" ht="15" x14ac:dyDescent="0.25">
      <c r="A17" s="18">
        <v>2250</v>
      </c>
      <c r="B17" s="19" t="s">
        <v>17</v>
      </c>
      <c r="C17" s="16">
        <v>50</v>
      </c>
      <c r="D17" s="16">
        <v>0</v>
      </c>
      <c r="E17" s="16">
        <f t="shared" si="0"/>
        <v>50</v>
      </c>
    </row>
    <row r="18" spans="1:5" s="13" customFormat="1" ht="15" x14ac:dyDescent="0.25">
      <c r="A18" s="18">
        <v>2260</v>
      </c>
      <c r="B18" s="19" t="s">
        <v>18</v>
      </c>
      <c r="C18" s="16">
        <v>4848.0948571428571</v>
      </c>
      <c r="D18" s="16">
        <v>0</v>
      </c>
      <c r="E18" s="16">
        <f t="shared" si="0"/>
        <v>4848.0948571428571</v>
      </c>
    </row>
    <row r="19" spans="1:5" s="13" customFormat="1" ht="18.75" customHeight="1" x14ac:dyDescent="0.25">
      <c r="A19" s="10">
        <v>2300</v>
      </c>
      <c r="B19" s="11" t="s">
        <v>19</v>
      </c>
      <c r="C19" s="12">
        <f>C20+C21+C22+C23+C24+C25+C26</f>
        <v>67760.548333333325</v>
      </c>
      <c r="D19" s="12">
        <f>D20+D21+D22+D23+D24+D25+D26</f>
        <v>38342.279999999992</v>
      </c>
      <c r="E19" s="12">
        <f t="shared" si="0"/>
        <v>106102.82833333331</v>
      </c>
    </row>
    <row r="20" spans="1:5" s="13" customFormat="1" ht="16.5" customHeight="1" x14ac:dyDescent="0.25">
      <c r="A20" s="18">
        <v>2310</v>
      </c>
      <c r="B20" s="19" t="s">
        <v>20</v>
      </c>
      <c r="C20" s="16">
        <v>0</v>
      </c>
      <c r="D20" s="16">
        <v>7199.52</v>
      </c>
      <c r="E20" s="16">
        <f t="shared" si="0"/>
        <v>7199.52</v>
      </c>
    </row>
    <row r="21" spans="1:5" s="13" customFormat="1" ht="19.5" customHeight="1" x14ac:dyDescent="0.25">
      <c r="A21" s="18">
        <v>2320</v>
      </c>
      <c r="B21" s="19" t="s">
        <v>21</v>
      </c>
      <c r="C21" s="16">
        <v>45895.114142857143</v>
      </c>
      <c r="D21" s="16">
        <v>22867.73</v>
      </c>
      <c r="E21" s="16">
        <f t="shared" si="0"/>
        <v>68762.844142857139</v>
      </c>
    </row>
    <row r="22" spans="1:5" s="13" customFormat="1" ht="30" customHeight="1" x14ac:dyDescent="0.25">
      <c r="A22" s="18">
        <v>2340</v>
      </c>
      <c r="B22" s="19" t="s">
        <v>22</v>
      </c>
      <c r="C22" s="16">
        <v>156.43</v>
      </c>
      <c r="D22" s="16">
        <v>100</v>
      </c>
      <c r="E22" s="16">
        <f t="shared" si="0"/>
        <v>256.43</v>
      </c>
    </row>
    <row r="23" spans="1:5" s="13" customFormat="1" ht="33" customHeight="1" x14ac:dyDescent="0.25">
      <c r="A23" s="18">
        <v>2350</v>
      </c>
      <c r="B23" s="19" t="s">
        <v>23</v>
      </c>
      <c r="C23" s="16">
        <v>10047.43419047619</v>
      </c>
      <c r="D23" s="16">
        <v>4383.2</v>
      </c>
      <c r="E23" s="16">
        <f t="shared" si="0"/>
        <v>14430.63419047619</v>
      </c>
    </row>
    <row r="24" spans="1:5" s="13" customFormat="1" ht="51.75" customHeight="1" x14ac:dyDescent="0.25">
      <c r="A24" s="18">
        <v>2360</v>
      </c>
      <c r="B24" s="19" t="s">
        <v>24</v>
      </c>
      <c r="C24" s="16">
        <v>0</v>
      </c>
      <c r="D24" s="16">
        <v>0</v>
      </c>
      <c r="E24" s="16">
        <f t="shared" si="0"/>
        <v>0</v>
      </c>
    </row>
    <row r="25" spans="1:5" s="13" customFormat="1" ht="16.5" customHeight="1" x14ac:dyDescent="0.25">
      <c r="A25" s="18">
        <v>2370</v>
      </c>
      <c r="B25" s="19" t="s">
        <v>25</v>
      </c>
      <c r="C25" s="16">
        <v>8291.67</v>
      </c>
      <c r="D25" s="16">
        <v>2357.84</v>
      </c>
      <c r="E25" s="16">
        <f t="shared" si="0"/>
        <v>10649.51</v>
      </c>
    </row>
    <row r="26" spans="1:5" s="13" customFormat="1" ht="16.5" customHeight="1" x14ac:dyDescent="0.25">
      <c r="A26" s="20" t="s">
        <v>26</v>
      </c>
      <c r="B26" s="21" t="s">
        <v>27</v>
      </c>
      <c r="C26" s="22">
        <v>3369.9</v>
      </c>
      <c r="D26" s="22">
        <v>1433.99</v>
      </c>
      <c r="E26" s="22">
        <f t="shared" si="0"/>
        <v>4803.8900000000003</v>
      </c>
    </row>
    <row r="27" spans="1:5" s="13" customFormat="1" ht="45.75" thickBot="1" x14ac:dyDescent="0.3">
      <c r="A27" s="23" t="s">
        <v>28</v>
      </c>
      <c r="B27" s="24" t="s">
        <v>29</v>
      </c>
      <c r="C27" s="25">
        <f>8924+3402*0.48</f>
        <v>10556.96</v>
      </c>
      <c r="D27" s="26">
        <f>7598</f>
        <v>7598</v>
      </c>
      <c r="E27" s="26">
        <f t="shared" si="0"/>
        <v>18154.96</v>
      </c>
    </row>
    <row r="28" spans="1:5" s="13" customFormat="1" ht="28.5" x14ac:dyDescent="0.2">
      <c r="A28" s="27" t="s">
        <v>30</v>
      </c>
      <c r="B28" s="28" t="s">
        <v>31</v>
      </c>
      <c r="C28" s="29">
        <f>C7+C8+C9+C10+C11+C12+C19+C27</f>
        <v>956964.67611904757</v>
      </c>
      <c r="D28" s="29">
        <f>D7+D8+D9+D10+D11+D12+D19+D27</f>
        <v>630068.24</v>
      </c>
      <c r="E28" s="29">
        <f>SUM(C28:D28)</f>
        <v>1587032.9161190474</v>
      </c>
    </row>
    <row r="29" spans="1:5" s="13" customFormat="1" ht="15" x14ac:dyDescent="0.25">
      <c r="A29" s="10" t="s">
        <v>32</v>
      </c>
      <c r="B29" s="11" t="s">
        <v>33</v>
      </c>
      <c r="C29" s="12">
        <f>C28-C8-C10-C26</f>
        <v>790770.42611904757</v>
      </c>
      <c r="D29" s="12">
        <f>D28-D8-D10-D26</f>
        <v>567266.2699999999</v>
      </c>
      <c r="E29" s="12">
        <f>SUM(C29:D29)</f>
        <v>1358036.6961190475</v>
      </c>
    </row>
    <row r="30" spans="1:5" s="13" customFormat="1" ht="15" x14ac:dyDescent="0.25">
      <c r="A30" s="10" t="s">
        <v>34</v>
      </c>
      <c r="B30" s="11" t="s">
        <v>35</v>
      </c>
      <c r="C30" s="12">
        <f>C8+C10+C26</f>
        <v>166194.25</v>
      </c>
      <c r="D30" s="12">
        <f>D8+D10+D26</f>
        <v>62801.969999999994</v>
      </c>
      <c r="E30" s="12">
        <f>SUM(C30:D30)</f>
        <v>228996.22</v>
      </c>
    </row>
    <row r="31" spans="1:5" s="13" customFormat="1" ht="6" customHeight="1" x14ac:dyDescent="0.25">
      <c r="A31" s="10"/>
      <c r="B31" s="11"/>
      <c r="C31" s="12"/>
      <c r="D31" s="12"/>
      <c r="E31" s="12"/>
    </row>
    <row r="32" spans="1:5" s="13" customFormat="1" ht="15" x14ac:dyDescent="0.25">
      <c r="A32" s="10" t="s">
        <v>36</v>
      </c>
      <c r="B32" s="11" t="s">
        <v>37</v>
      </c>
      <c r="C32" s="30">
        <f>C33+C34</f>
        <v>374</v>
      </c>
      <c r="D32" s="30">
        <f>D33+D34</f>
        <v>180</v>
      </c>
      <c r="E32" s="31">
        <f>SUM(C32:D32)</f>
        <v>554</v>
      </c>
    </row>
    <row r="33" spans="1:6" s="34" customFormat="1" ht="18" customHeight="1" x14ac:dyDescent="0.3">
      <c r="A33" s="10" t="s">
        <v>38</v>
      </c>
      <c r="B33" s="15" t="s">
        <v>39</v>
      </c>
      <c r="C33" s="32">
        <v>174</v>
      </c>
      <c r="D33" s="32">
        <v>103</v>
      </c>
      <c r="E33" s="33">
        <f>SUM(C33:D33)</f>
        <v>277</v>
      </c>
    </row>
    <row r="34" spans="1:6" s="34" customFormat="1" ht="30.75" x14ac:dyDescent="0.3">
      <c r="A34" s="10" t="s">
        <v>40</v>
      </c>
      <c r="B34" s="15" t="s">
        <v>41</v>
      </c>
      <c r="C34" s="32">
        <v>200</v>
      </c>
      <c r="D34" s="32">
        <v>77</v>
      </c>
      <c r="E34" s="33">
        <f>SUM(C34:D34)</f>
        <v>277</v>
      </c>
    </row>
    <row r="35" spans="1:6" s="13" customFormat="1" ht="15" x14ac:dyDescent="0.25">
      <c r="A35" s="10"/>
      <c r="B35" s="11"/>
      <c r="C35" s="31"/>
      <c r="D35" s="31"/>
      <c r="E35" s="31"/>
    </row>
    <row r="36" spans="1:6" s="13" customFormat="1" ht="48" customHeight="1" x14ac:dyDescent="0.3">
      <c r="A36" s="35" t="s">
        <v>42</v>
      </c>
      <c r="B36" s="36" t="s">
        <v>43</v>
      </c>
      <c r="C36" s="37"/>
      <c r="D36" s="37"/>
      <c r="E36" s="48">
        <f>E28/(12*E32)</f>
        <v>238.72336283379173</v>
      </c>
    </row>
    <row r="37" spans="1:6" s="13" customFormat="1" ht="46.5" thickBot="1" x14ac:dyDescent="0.35">
      <c r="A37" s="38" t="s">
        <v>44</v>
      </c>
      <c r="B37" s="39" t="s">
        <v>45</v>
      </c>
      <c r="C37" s="40"/>
      <c r="D37" s="40"/>
      <c r="E37" s="49">
        <f>(E28*E34/E32-E30)/(12*E34)</f>
        <v>169.83159989757033</v>
      </c>
    </row>
    <row r="38" spans="1:6" ht="6.75" customHeight="1" x14ac:dyDescent="0.3">
      <c r="B38" s="41"/>
      <c r="C38" s="42"/>
      <c r="D38" s="43"/>
      <c r="E38" s="43"/>
    </row>
    <row r="39" spans="1:6" ht="29.45" customHeight="1" x14ac:dyDescent="0.3">
      <c r="A39" s="51" t="s">
        <v>46</v>
      </c>
      <c r="B39" s="51"/>
      <c r="C39" s="51"/>
      <c r="D39" s="51"/>
      <c r="E39" s="51"/>
      <c r="F39" s="44"/>
    </row>
    <row r="40" spans="1:6" x14ac:dyDescent="0.3">
      <c r="E40" s="13"/>
      <c r="F40" s="13"/>
    </row>
    <row r="41" spans="1:6" s="4" customFormat="1" ht="15.75" x14ac:dyDescent="0.25">
      <c r="A41" s="4" t="s">
        <v>47</v>
      </c>
      <c r="B41" s="46"/>
      <c r="C41" s="4" t="s">
        <v>48</v>
      </c>
      <c r="E41" s="47"/>
      <c r="F41" s="44"/>
    </row>
    <row r="42" spans="1:6" x14ac:dyDescent="0.3">
      <c r="E42" s="47"/>
      <c r="F42" s="44"/>
    </row>
  </sheetData>
  <mergeCells count="2">
    <mergeCell ref="A4:E4"/>
    <mergeCell ref="A39:E39"/>
  </mergeCells>
  <printOptions horizontalCentered="1"/>
  <pageMargins left="0.75" right="0.75" top="0.78740157480314965" bottom="0.59055118110236227" header="0" footer="0"/>
  <pageSetup paperSize="9" scale="5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Lidzfinansejum_PPII_2019</vt:lpstr>
      <vt:lpstr>Lidzfinansejum_PPII_2019!Print_Area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Sintija Tenisa</cp:lastModifiedBy>
  <cp:lastPrinted>2019-01-09T09:05:27Z</cp:lastPrinted>
  <dcterms:created xsi:type="dcterms:W3CDTF">2019-01-08T08:18:15Z</dcterms:created>
  <dcterms:modified xsi:type="dcterms:W3CDTF">2019-01-09T10:28:19Z</dcterms:modified>
</cp:coreProperties>
</file>