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44.3\Buldozers\Ceļu un ielu uzturēšanas daļa\Uzturēšana\"/>
    </mc:Choice>
  </mc:AlternateContent>
  <xr:revisionPtr revIDLastSave="0" documentId="13_ncr:1_{EB5994DD-72E5-4E4E-8652-95E2775BC736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Uzturēšanas klases 2023 Ādaži" sheetId="3" r:id="rId1"/>
    <sheet name="Uzturēšanas klases2023Carnikava" sheetId="1" r:id="rId2"/>
  </sheets>
  <definedNames>
    <definedName name="asf.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9" i="1" l="1"/>
  <c r="C175" i="1"/>
  <c r="C163" i="1"/>
  <c r="C43" i="3" l="1"/>
  <c r="C152" i="3" l="1"/>
  <c r="C151" i="3"/>
  <c r="C82" i="3"/>
  <c r="A13" i="1"/>
  <c r="A14" i="1" s="1"/>
  <c r="A15" i="1" s="1"/>
  <c r="C421" i="1" l="1"/>
  <c r="C409" i="1"/>
  <c r="C406" i="1"/>
  <c r="C387" i="1"/>
  <c r="C380" i="1"/>
  <c r="C302" i="1"/>
  <c r="C230" i="1"/>
  <c r="C162" i="1" l="1"/>
  <c r="A17" i="1" l="1"/>
  <c r="C313" i="1"/>
  <c r="E473" i="1" s="1"/>
  <c r="F471" i="1"/>
  <c r="F470" i="1"/>
  <c r="E471" i="1"/>
  <c r="E470" i="1"/>
  <c r="C69" i="3"/>
  <c r="C27" i="3"/>
  <c r="C23" i="3"/>
  <c r="F233" i="3" l="1"/>
  <c r="E233" i="3"/>
  <c r="F472" i="1"/>
  <c r="F473" i="1" s="1"/>
  <c r="E472" i="1"/>
  <c r="E234" i="3" l="1"/>
  <c r="C193" i="3"/>
  <c r="C189" i="3"/>
  <c r="E235" i="3" s="1"/>
  <c r="E236" i="3" l="1"/>
  <c r="F236" i="3"/>
  <c r="A13" i="3"/>
  <c r="A14" i="3" l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l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2" i="3" s="1"/>
  <c r="A61" i="3" l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63" i="3"/>
  <c r="A84" i="3" l="1"/>
  <c r="A85" i="3" s="1"/>
  <c r="A86" i="3" s="1"/>
  <c r="A87" i="3" s="1"/>
  <c r="A88" i="3" s="1"/>
  <c r="A89" i="3" s="1"/>
  <c r="A90" i="3" l="1"/>
  <c r="A91" i="3" s="1"/>
  <c r="A92" i="3" s="1"/>
  <c r="A93" i="3" s="1"/>
  <c r="A94" i="3" s="1"/>
  <c r="A95" i="3" s="1"/>
  <c r="A96" i="3" s="1"/>
  <c r="A97" i="3" s="1"/>
  <c r="A99" i="3" s="1"/>
  <c r="A98" i="3" s="1"/>
  <c r="A100" i="3" s="1"/>
  <c r="A101" i="3" s="1"/>
  <c r="A103" i="3" s="1"/>
  <c r="A18" i="1"/>
  <c r="A19" i="1" s="1"/>
  <c r="A20" i="1" s="1"/>
  <c r="A21" i="1" s="1"/>
  <c r="A22" i="1" s="1"/>
  <c r="A23" i="1" l="1"/>
  <c r="F235" i="3"/>
  <c r="A24" i="1" l="1"/>
  <c r="A25" i="1" s="1"/>
  <c r="A26" i="1" s="1"/>
  <c r="A27" i="1" s="1"/>
  <c r="A28" i="1" s="1"/>
  <c r="A29" i="1" s="1"/>
  <c r="A30" i="1" s="1"/>
  <c r="F234" i="3"/>
  <c r="A31" i="1" l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l="1"/>
  <c r="A43" i="1" s="1"/>
  <c r="A44" i="1" s="1"/>
  <c r="A45" i="1" l="1"/>
  <c r="A47" i="1" l="1"/>
  <c r="A46" i="1"/>
  <c r="A48" i="1" s="1"/>
  <c r="A49" i="1" s="1"/>
  <c r="A50" i="1" l="1"/>
  <c r="A51" i="1" l="1"/>
  <c r="A52" i="1" s="1"/>
  <c r="A53" i="1" l="1"/>
  <c r="A54" i="1" s="1"/>
  <c r="A55" i="1" s="1"/>
  <c r="A56" i="1" s="1"/>
  <c r="A57" i="1" l="1"/>
  <c r="A58" i="1" s="1"/>
  <c r="A59" i="1" l="1"/>
  <c r="A60" i="1" s="1"/>
  <c r="A61" i="1" s="1"/>
  <c r="A62" i="1" s="1"/>
  <c r="A63" i="1" s="1"/>
  <c r="A64" i="1" s="1"/>
  <c r="A65" i="1" s="1"/>
  <c r="A66" i="1" s="1"/>
  <c r="A67" i="1" l="1"/>
  <c r="A68" i="1" s="1"/>
  <c r="A69" i="1" s="1"/>
  <c r="A71" i="1" l="1"/>
  <c r="A70" i="1"/>
  <c r="A72" i="1" l="1"/>
  <c r="A73" i="1" s="1"/>
  <c r="A74" i="1" s="1"/>
  <c r="A75" i="1" s="1"/>
  <c r="A76" i="1" l="1"/>
  <c r="A77" i="1" s="1"/>
  <c r="A78" i="1" s="1"/>
  <c r="A79" i="1" s="1"/>
  <c r="A80" i="1" s="1"/>
  <c r="A81" i="1" s="1"/>
  <c r="A82" i="1" l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l="1"/>
  <c r="A111" i="1" l="1"/>
  <c r="A112" i="1" l="1"/>
  <c r="A113" i="1" s="1"/>
  <c r="A114" i="1" s="1"/>
  <c r="A115" i="1" s="1"/>
  <c r="A117" i="1" l="1"/>
  <c r="A119" i="1" s="1"/>
  <c r="A116" i="1"/>
  <c r="A118" i="1" l="1"/>
  <c r="A120" i="1" s="1"/>
  <c r="A121" i="1" s="1"/>
  <c r="A122" i="1" l="1"/>
  <c r="A123" i="1" s="1"/>
  <c r="A124" i="1" s="1"/>
  <c r="A125" i="1" s="1"/>
  <c r="A126" i="1" s="1"/>
  <c r="A127" i="1" s="1"/>
  <c r="A128" i="1" s="1"/>
  <c r="A129" i="1" s="1"/>
  <c r="A131" i="1" s="1"/>
  <c r="A132" i="1" l="1"/>
  <c r="A133" i="1" l="1"/>
  <c r="A134" i="1" s="1"/>
  <c r="A135" i="1" l="1"/>
  <c r="A136" i="1" s="1"/>
  <c r="A137" i="1" s="1"/>
  <c r="A138" i="1" s="1"/>
  <c r="A104" i="3" l="1"/>
  <c r="A105" i="3" s="1"/>
  <c r="A106" i="3" s="1"/>
  <c r="A107" i="3" s="1"/>
  <c r="A108" i="3" s="1"/>
  <c r="A110" i="3" s="1"/>
  <c r="A109" i="3" s="1"/>
  <c r="A111" i="3" s="1"/>
  <c r="A112" i="3" s="1"/>
  <c r="A114" i="3" l="1"/>
  <c r="A115" i="3" s="1"/>
  <c r="A116" i="3" s="1"/>
  <c r="A117" i="3" s="1"/>
  <c r="A118" i="3" s="1"/>
  <c r="A120" i="3" s="1"/>
  <c r="A122" i="3" s="1"/>
  <c r="A123" i="3" s="1"/>
  <c r="A124" i="3" s="1"/>
  <c r="A125" i="3" s="1"/>
  <c r="A126" i="3" s="1"/>
  <c r="A127" i="3" s="1"/>
  <c r="A128" i="3" s="1"/>
  <c r="A129" i="3" l="1"/>
  <c r="A130" i="3" s="1"/>
  <c r="A131" i="3" l="1"/>
  <c r="A132" i="3" s="1"/>
  <c r="A133" i="3" s="1"/>
  <c r="A134" i="3" s="1"/>
  <c r="A135" i="3" s="1"/>
  <c r="A136" i="3" s="1"/>
  <c r="A137" i="3" s="1"/>
  <c r="A138" i="3" s="1"/>
  <c r="A140" i="3" s="1"/>
  <c r="A141" i="3" s="1"/>
  <c r="A142" i="3" s="1"/>
  <c r="A143" i="3" s="1"/>
  <c r="A144" i="3" s="1"/>
  <c r="A145" i="3" s="1"/>
  <c r="A147" i="3" l="1"/>
  <c r="A148" i="3" s="1"/>
  <c r="A149" i="3" s="1"/>
  <c r="A150" i="3" s="1"/>
  <c r="A151" i="3" s="1"/>
  <c r="A152" i="3" s="1"/>
  <c r="A153" i="3" s="1"/>
  <c r="A154" i="3" l="1"/>
  <c r="A156" i="3" s="1"/>
  <c r="A157" i="3" s="1"/>
  <c r="A158" i="3" s="1"/>
  <c r="A159" i="3" s="1"/>
  <c r="A160" i="3" s="1"/>
  <c r="A162" i="3" s="1"/>
  <c r="A163" i="3" s="1"/>
  <c r="A164" i="3" s="1"/>
  <c r="A165" i="3" l="1"/>
  <c r="A166" i="3" s="1"/>
  <c r="A167" i="3" s="1"/>
  <c r="A168" i="3" s="1"/>
  <c r="A169" i="3" s="1"/>
  <c r="A170" i="3" s="1"/>
  <c r="A171" i="3" l="1"/>
  <c r="A172" i="3" s="1"/>
  <c r="A173" i="3" s="1"/>
  <c r="A174" i="3" s="1"/>
  <c r="A175" i="3" s="1"/>
  <c r="A177" i="3" s="1"/>
  <c r="A179" i="3" s="1"/>
  <c r="A180" i="3" l="1"/>
  <c r="A181" i="3" s="1"/>
  <c r="A182" i="3" s="1"/>
  <c r="A183" i="3" s="1"/>
  <c r="A184" i="3" s="1"/>
  <c r="A185" i="3" s="1"/>
  <c r="A186" i="3" s="1"/>
  <c r="A187" i="3" s="1"/>
  <c r="A188" i="3" l="1"/>
  <c r="A189" i="3" s="1"/>
  <c r="A190" i="3" s="1"/>
  <c r="A191" i="3" s="1"/>
  <c r="A192" i="3" s="1"/>
  <c r="A193" i="3" s="1"/>
  <c r="A194" i="3" l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l="1"/>
  <c r="A213" i="3" s="1"/>
  <c r="A214" i="3" s="1"/>
  <c r="A215" i="3" s="1"/>
  <c r="A217" i="3" s="1"/>
  <c r="A218" i="3" l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139" i="1"/>
  <c r="A140" i="1" s="1"/>
  <c r="A141" i="1" s="1"/>
  <c r="A142" i="1" s="1"/>
  <c r="A143" i="1" s="1"/>
  <c r="A144" i="1" s="1"/>
  <c r="A145" i="1" l="1"/>
  <c r="A146" i="1" s="1"/>
  <c r="A148" i="1" l="1"/>
  <c r="A147" i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l="1"/>
  <c r="A164" i="1" s="1"/>
  <c r="A165" i="1" s="1"/>
  <c r="A166" i="1" s="1"/>
  <c r="A167" i="1" l="1"/>
  <c r="A168" i="1" l="1"/>
  <c r="A169" i="1" s="1"/>
  <c r="A170" i="1" s="1"/>
  <c r="A171" i="1" s="1"/>
  <c r="A172" i="1" s="1"/>
  <c r="A173" i="1" s="1"/>
  <c r="A174" i="1" l="1"/>
  <c r="A175" i="1" l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3" i="1" s="1"/>
  <c r="A194" i="1" s="1"/>
  <c r="A195" i="1" s="1"/>
  <c r="A196" i="1" s="1"/>
  <c r="A197" i="1" s="1"/>
  <c r="A198" i="1" s="1"/>
  <c r="A199" i="1" l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192" i="1" l="1"/>
  <c r="A215" i="1" s="1"/>
  <c r="A216" i="1" s="1"/>
  <c r="A217" i="1" l="1"/>
  <c r="A218" i="1" s="1"/>
  <c r="A219" i="1" s="1"/>
  <c r="A220" i="1" s="1"/>
  <c r="A221" i="1" s="1"/>
  <c r="A222" i="1" l="1"/>
  <c r="A223" i="1" s="1"/>
  <c r="A224" i="1" l="1"/>
  <c r="A225" i="1" l="1"/>
  <c r="A226" i="1"/>
  <c r="A227" i="1" l="1"/>
  <c r="A229" i="1" s="1"/>
  <c r="A230" i="1" s="1"/>
  <c r="A231" i="1" s="1"/>
  <c r="A232" i="1" s="1"/>
  <c r="A233" i="1" s="1"/>
  <c r="A234" i="1" s="1"/>
  <c r="A235" i="1" s="1"/>
  <c r="A236" i="1" s="1"/>
  <c r="A237" i="1" l="1"/>
  <c r="A228" i="1"/>
  <c r="A238" i="1" l="1"/>
  <c r="A239" i="1" l="1"/>
  <c r="A240" i="1" l="1"/>
  <c r="A241" i="1" l="1"/>
  <c r="A242" i="1" s="1"/>
  <c r="A243" i="1" s="1"/>
  <c r="A244" i="1" s="1"/>
  <c r="A245" i="1" s="1"/>
  <c r="A246" i="1" l="1"/>
  <c r="A247" i="1" l="1"/>
  <c r="A248" i="1" s="1"/>
  <c r="A249" i="1" s="1"/>
  <c r="A250" i="1" s="1"/>
  <c r="A251" i="1" s="1"/>
  <c r="A253" i="1" l="1"/>
  <c r="A254" i="1" s="1"/>
  <c r="A255" i="1" s="1"/>
  <c r="A256" i="1" s="1"/>
  <c r="A257" i="1" l="1"/>
  <c r="A258" i="1" s="1"/>
  <c r="A259" i="1" l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l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3" i="1" s="1"/>
  <c r="A284" i="1" s="1"/>
  <c r="A285" i="1" s="1"/>
  <c r="A286" i="1" s="1"/>
  <c r="A287" i="1" s="1"/>
  <c r="A288" i="1" s="1"/>
  <c r="A289" i="1" s="1"/>
  <c r="A282" i="1" l="1"/>
  <c r="A290" i="1"/>
  <c r="A291" i="1" s="1"/>
  <c r="A292" i="1" l="1"/>
  <c r="A293" i="1" s="1"/>
  <c r="A294" i="1" s="1"/>
  <c r="A295" i="1" s="1"/>
  <c r="A296" i="1" s="1"/>
  <c r="A297" i="1" s="1"/>
  <c r="A298" i="1" l="1"/>
  <c r="A299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l="1"/>
  <c r="A316" i="1" l="1"/>
  <c r="A317" i="1" s="1"/>
  <c r="A318" i="1" s="1"/>
  <c r="A319" i="1" s="1"/>
  <c r="A321" i="1" s="1"/>
  <c r="A322" i="1" s="1"/>
  <c r="A323" i="1" s="1"/>
  <c r="A324" i="1" s="1"/>
  <c r="A325" i="1" s="1"/>
  <c r="A326" i="1" s="1"/>
  <c r="A327" i="1" l="1"/>
  <c r="A328" i="1" s="1"/>
  <c r="A329" i="1" l="1"/>
  <c r="A330" i="1" s="1"/>
  <c r="A331" i="1" s="1"/>
  <c r="A332" i="1" s="1"/>
  <c r="A333" i="1" s="1"/>
  <c r="A334" i="1" s="1"/>
  <c r="A335" i="1" l="1"/>
  <c r="A336" i="1" s="1"/>
  <c r="A337" i="1" s="1"/>
  <c r="A338" i="1" s="1"/>
  <c r="A339" i="1" s="1"/>
  <c r="A340" i="1" s="1"/>
  <c r="A341" i="1" s="1"/>
  <c r="A342" i="1" s="1"/>
  <c r="A343" i="1" l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l="1"/>
  <c r="A357" i="1" s="1"/>
  <c r="A320" i="1"/>
  <c r="A358" i="1" l="1"/>
  <c r="A359" i="1" s="1"/>
  <c r="A360" i="1" s="1"/>
  <c r="A361" i="1" s="1"/>
  <c r="A362" i="1" s="1"/>
  <c r="A363" i="1" s="1"/>
  <c r="A364" i="1" s="1"/>
  <c r="A365" i="1" s="1"/>
  <c r="A366" i="1" l="1"/>
  <c r="A367" i="1" s="1"/>
  <c r="A368" i="1" s="1"/>
  <c r="A369" i="1" s="1"/>
  <c r="A370" i="1" s="1"/>
  <c r="A371" i="1" l="1"/>
  <c r="A373" i="1" l="1"/>
  <c r="A374" i="1" s="1"/>
  <c r="A375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l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l="1"/>
  <c r="A425" i="1" s="1"/>
  <c r="A426" i="1" s="1"/>
  <c r="A427" i="1" l="1"/>
  <c r="A429" i="1" s="1"/>
  <c r="A430" i="1" l="1"/>
  <c r="A431" i="1" l="1"/>
  <c r="A433" i="1" s="1"/>
  <c r="A434" i="1" s="1"/>
  <c r="A435" i="1" s="1"/>
  <c r="A436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l="1"/>
  <c r="A462" i="1" l="1"/>
  <c r="A463" i="1" s="1"/>
  <c r="A464" i="1" s="1"/>
  <c r="A465" i="1" s="1"/>
  <c r="A466" i="1" s="1"/>
  <c r="A467" i="1" l="1"/>
  <c r="A468" i="1" s="1"/>
</calcChain>
</file>

<file path=xl/sharedStrings.xml><?xml version="1.0" encoding="utf-8"?>
<sst xmlns="http://schemas.openxmlformats.org/spreadsheetml/2006/main" count="2721" uniqueCount="805">
  <si>
    <t>Nr.p.k.</t>
  </si>
  <si>
    <t>Ceļa nosaukums</t>
  </si>
  <si>
    <t>Garums (km)</t>
  </si>
  <si>
    <t>Seguma veids</t>
  </si>
  <si>
    <t>Ziemeļu iela</t>
  </si>
  <si>
    <t>Lilastes iela</t>
  </si>
  <si>
    <t>Argona iela</t>
  </si>
  <si>
    <t>Bērzu iela</t>
  </si>
  <si>
    <t>Bora iela</t>
  </si>
  <si>
    <t>Broma iela</t>
  </si>
  <si>
    <t>Candera iela</t>
  </si>
  <si>
    <t>Dārza iela</t>
  </si>
  <si>
    <t>Dzērveņu iela</t>
  </si>
  <si>
    <t>grants</t>
  </si>
  <si>
    <t>Fosfora iela</t>
  </si>
  <si>
    <t>Garezeru iela</t>
  </si>
  <si>
    <t>Hēlija iela</t>
  </si>
  <si>
    <t>Hlora iela</t>
  </si>
  <si>
    <t>Ieviņa iela</t>
  </si>
  <si>
    <t>Irbenāju iela</t>
  </si>
  <si>
    <t>Joda iela</t>
  </si>
  <si>
    <t>Jūraskrastu iela</t>
  </si>
  <si>
    <t>Kalcija iela</t>
  </si>
  <si>
    <t xml:space="preserve">grants  </t>
  </si>
  <si>
    <t>Karno iela</t>
  </si>
  <si>
    <t>Kazeņu iela</t>
  </si>
  <si>
    <t>Kālija iela</t>
  </si>
  <si>
    <t>Kriptona iela</t>
  </si>
  <si>
    <t>Krūkļu iela</t>
  </si>
  <si>
    <t>Lāceņu iela</t>
  </si>
  <si>
    <t>Lejas iela</t>
  </si>
  <si>
    <t>Litija iela</t>
  </si>
  <si>
    <t>Malienas iela</t>
  </si>
  <si>
    <t>Mazā Serģu iela</t>
  </si>
  <si>
    <t>Mazā Lilastes iela</t>
  </si>
  <si>
    <t>Meldru iela</t>
  </si>
  <si>
    <t>Melleņu iela</t>
  </si>
  <si>
    <t>Metāna iela</t>
  </si>
  <si>
    <t>Mežmalas iela</t>
  </si>
  <si>
    <t>Mintāla iela</t>
  </si>
  <si>
    <t>Nātrija iela</t>
  </si>
  <si>
    <t>Ņutona iela</t>
  </si>
  <si>
    <t>Ostvalda iela</t>
  </si>
  <si>
    <t>Ozona iela</t>
  </si>
  <si>
    <t>Priedes iela</t>
  </si>
  <si>
    <t>Priedkalnu iela</t>
  </si>
  <si>
    <t>Purva iela</t>
  </si>
  <si>
    <t>Radona iela</t>
  </si>
  <si>
    <t>Salnu iela</t>
  </si>
  <si>
    <t>Salūta iela</t>
  </si>
  <si>
    <t>Saulkrastu iela</t>
  </si>
  <si>
    <t>Selēna iela</t>
  </si>
  <si>
    <t>Senču iela</t>
  </si>
  <si>
    <t>Serģu iela</t>
  </si>
  <si>
    <t>Sēra iela</t>
  </si>
  <si>
    <t>Skautu iela</t>
  </si>
  <si>
    <t>Skābekļa iela</t>
  </si>
  <si>
    <t>Skultes iela</t>
  </si>
  <si>
    <t>Smilgu iela</t>
  </si>
  <si>
    <t>Sproģu iela</t>
  </si>
  <si>
    <t>asfalts</t>
  </si>
  <si>
    <t>Sūnu iela</t>
  </si>
  <si>
    <t>Uzvaras iela</t>
  </si>
  <si>
    <t>Valdena iela</t>
  </si>
  <si>
    <t>Veisa iela</t>
  </si>
  <si>
    <t>Viršu iela</t>
  </si>
  <si>
    <t>Zileņu iela</t>
  </si>
  <si>
    <t>Atpūtas iela</t>
  </si>
  <si>
    <t>Brūkleņu iela</t>
  </si>
  <si>
    <t>šķembas</t>
  </si>
  <si>
    <t>Ceriņkrūmu iela</t>
  </si>
  <si>
    <t>Cielaviņu iela</t>
  </si>
  <si>
    <t>Dārznieku iela</t>
  </si>
  <si>
    <t>Dzenīšu iela</t>
  </si>
  <si>
    <t>Gaujas iela</t>
  </si>
  <si>
    <t>Gobas iela</t>
  </si>
  <si>
    <t>Griezes iela</t>
  </si>
  <si>
    <t>Grīvas iela</t>
  </si>
  <si>
    <t>Jomas iela</t>
  </si>
  <si>
    <t>Klusā iela</t>
  </si>
  <si>
    <t>Kuģu iela</t>
  </si>
  <si>
    <t>Lapu iela</t>
  </si>
  <si>
    <t>Lašu iela</t>
  </si>
  <si>
    <t>Lībiešu iela</t>
  </si>
  <si>
    <t>Līču iela</t>
  </si>
  <si>
    <t>Mazā Kāpu iela</t>
  </si>
  <si>
    <t>Nākotnes iela</t>
  </si>
  <si>
    <t>Pļavu iela</t>
  </si>
  <si>
    <t>Poču iela</t>
  </si>
  <si>
    <t>Priežmeža iela</t>
  </si>
  <si>
    <t>Pumpuru iela</t>
  </si>
  <si>
    <t>Rīgas iela (kreisā puse)</t>
  </si>
  <si>
    <t>Vecgaujas iela</t>
  </si>
  <si>
    <t>Vētru iela</t>
  </si>
  <si>
    <t>Vēju iela</t>
  </si>
  <si>
    <t>Zvejnieku iela</t>
  </si>
  <si>
    <t>Ausmas iela</t>
  </si>
  <si>
    <t>Attekas iela</t>
  </si>
  <si>
    <t>Apiņu iela</t>
  </si>
  <si>
    <t>Ābeļu iela</t>
  </si>
  <si>
    <t>Draudzības iela</t>
  </si>
  <si>
    <t>Egļu iela</t>
  </si>
  <si>
    <t>Ezermalas iela</t>
  </si>
  <si>
    <t>Garā iela</t>
  </si>
  <si>
    <t>Graudu iela</t>
  </si>
  <si>
    <t>Ievu iela</t>
  </si>
  <si>
    <t>Jasmīnu iela</t>
  </si>
  <si>
    <t>Kalmju iela</t>
  </si>
  <si>
    <t>Kāpuru iela</t>
  </si>
  <si>
    <t>Kļavu iela</t>
  </si>
  <si>
    <t>Krastmalas iela</t>
  </si>
  <si>
    <t>Lakstu iela</t>
  </si>
  <si>
    <t>Lazdiņu iela</t>
  </si>
  <si>
    <t>Liepu aleja</t>
  </si>
  <si>
    <t>Liepu iela</t>
  </si>
  <si>
    <t>Līņu iela</t>
  </si>
  <si>
    <t>Lucīšu iela</t>
  </si>
  <si>
    <t>Mazā Gaujas iela</t>
  </si>
  <si>
    <t>Mazā Jasmīnu iela</t>
  </si>
  <si>
    <t>Mazā Krasta iela</t>
  </si>
  <si>
    <t>Mazā Lašu iela</t>
  </si>
  <si>
    <t>Mazā Nēģu iela</t>
  </si>
  <si>
    <t>Mazā Ozolu iela</t>
  </si>
  <si>
    <t>Mazā Pļavu iela</t>
  </si>
  <si>
    <t>Mērnieku iela</t>
  </si>
  <si>
    <t>Neļķu iela</t>
  </si>
  <si>
    <t>Ozolu iela</t>
  </si>
  <si>
    <t>Plūmju iela</t>
  </si>
  <si>
    <t>Rožu iela</t>
  </si>
  <si>
    <t>Rūpnieku iela</t>
  </si>
  <si>
    <t>Sapņu iela</t>
  </si>
  <si>
    <t>Saulrietu iela</t>
  </si>
  <si>
    <t>Sautiņu iela</t>
  </si>
  <si>
    <t>Straumes iela</t>
  </si>
  <si>
    <t>Šosejas iela</t>
  </si>
  <si>
    <t>Vecupes iela</t>
  </si>
  <si>
    <t>Vidus iela</t>
  </si>
  <si>
    <t>Vimbu iela</t>
  </si>
  <si>
    <t>Ziediņu iela</t>
  </si>
  <si>
    <t>Zušu iela</t>
  </si>
  <si>
    <t>Bišu iela</t>
  </si>
  <si>
    <t>Cīrulīšu iela</t>
  </si>
  <si>
    <t>Dambja iela</t>
  </si>
  <si>
    <t>Dīķa iela</t>
  </si>
  <si>
    <t>Īsā iela</t>
  </si>
  <si>
    <t>Jāņa iela</t>
  </si>
  <si>
    <t>Kārklu iela</t>
  </si>
  <si>
    <t>Kokgaujas iela</t>
  </si>
  <si>
    <t>Līduma iela</t>
  </si>
  <si>
    <t>Salas iela</t>
  </si>
  <si>
    <t>Saulītes iela</t>
  </si>
  <si>
    <t>Viestura iela</t>
  </si>
  <si>
    <t>Zemā iela</t>
  </si>
  <si>
    <t>Ziedlapiņu iela</t>
  </si>
  <si>
    <t>Birzes iela</t>
  </si>
  <si>
    <t>Garupes iela</t>
  </si>
  <si>
    <t>Medus iela</t>
  </si>
  <si>
    <t>Jānīšu iela</t>
  </si>
  <si>
    <t>Pūpolu iela</t>
  </si>
  <si>
    <t>Pureņu iela</t>
  </si>
  <si>
    <t>Aļņu iela</t>
  </si>
  <si>
    <t>Āpšu iela</t>
  </si>
  <si>
    <t>Aveņu iela</t>
  </si>
  <si>
    <t>Ābolu iela</t>
  </si>
  <si>
    <t>Briežu iela</t>
  </si>
  <si>
    <t>Centra iela</t>
  </si>
  <si>
    <t>Caunu iela</t>
  </si>
  <si>
    <t>Delfīnu iela</t>
  </si>
  <si>
    <t>Ežu iela</t>
  </si>
  <si>
    <t>Jaunā iela</t>
  </si>
  <si>
    <t>Kameņu iela</t>
  </si>
  <si>
    <t>Kastaņu iela</t>
  </si>
  <si>
    <t>Klajuma iela</t>
  </si>
  <si>
    <t>Laipu iela</t>
  </si>
  <si>
    <t>Langas iela</t>
  </si>
  <si>
    <t>Lapsu iela</t>
  </si>
  <si>
    <t>Lāču iela</t>
  </si>
  <si>
    <t>Lūšu iela</t>
  </si>
  <si>
    <t>Mazā ceriņu iela</t>
  </si>
  <si>
    <t>Mazā dārza iela</t>
  </si>
  <si>
    <t>Mazā ķiršu iela</t>
  </si>
  <si>
    <t>Paegļu iela</t>
  </si>
  <si>
    <t>Puķu iela</t>
  </si>
  <si>
    <t>Rakstu iela</t>
  </si>
  <si>
    <t>Roņu iela</t>
  </si>
  <si>
    <t>Skudru iela</t>
  </si>
  <si>
    <t>Stirnu iela</t>
  </si>
  <si>
    <t>Sumbru iela</t>
  </si>
  <si>
    <t>Torņa iela</t>
  </si>
  <si>
    <t>Vaboļu iela</t>
  </si>
  <si>
    <t>Vaļu iela</t>
  </si>
  <si>
    <t>Vāveru iela</t>
  </si>
  <si>
    <t>Zaķu iela</t>
  </si>
  <si>
    <t>Zemeņu iela</t>
  </si>
  <si>
    <t>Kalnu iela</t>
  </si>
  <si>
    <t>Kanāla iela</t>
  </si>
  <si>
    <t>Kāpu iela</t>
  </si>
  <si>
    <t>Krasta iela</t>
  </si>
  <si>
    <t>Kraujas iela</t>
  </si>
  <si>
    <t>Leņķu iela</t>
  </si>
  <si>
    <t>Meža iela</t>
  </si>
  <si>
    <t>Nogāzes iela</t>
  </si>
  <si>
    <t>Pakalnes iela</t>
  </si>
  <si>
    <t>Palejas iela</t>
  </si>
  <si>
    <t>Parka iela</t>
  </si>
  <si>
    <t>Pļaviņu iela</t>
  </si>
  <si>
    <t>Poldera iela</t>
  </si>
  <si>
    <t>Priežu iela</t>
  </si>
  <si>
    <t>Robežu iela</t>
  </si>
  <si>
    <t>Saules iela</t>
  </si>
  <si>
    <t>Sauleskrasta iela</t>
  </si>
  <si>
    <t>Sporta iela</t>
  </si>
  <si>
    <t>Upes iela</t>
  </si>
  <si>
    <t>Vasaras iela</t>
  </si>
  <si>
    <t>Mežciema iela (V41)</t>
  </si>
  <si>
    <t>Baložu iela</t>
  </si>
  <si>
    <t>Baltirbju iela</t>
  </si>
  <si>
    <t>Bezdelīgu iela</t>
  </si>
  <si>
    <t>Dzeguzes iela</t>
  </si>
  <si>
    <t>Dzeņu iela</t>
  </si>
  <si>
    <t>Dzilnīšu iela</t>
  </si>
  <si>
    <t>Grifu iela</t>
  </si>
  <si>
    <t>Klijānu iela</t>
  </si>
  <si>
    <t>Kraukļu iela</t>
  </si>
  <si>
    <t>Ķīvīšu iela</t>
  </si>
  <si>
    <t>Lakstīgalu iela</t>
  </si>
  <si>
    <t>Medņu iela</t>
  </si>
  <si>
    <t>Mežirbju iela</t>
  </si>
  <si>
    <t>Paipalu iela</t>
  </si>
  <si>
    <t>Pūces iela</t>
  </si>
  <si>
    <t>Rubeņu iela</t>
  </si>
  <si>
    <t>Sīgu iela</t>
  </si>
  <si>
    <t>Sīļu iela</t>
  </si>
  <si>
    <t>Sloku iela</t>
  </si>
  <si>
    <t>Sniedzes iela (1.z.v.)</t>
  </si>
  <si>
    <t>Sniedzes iela (2.z.v.)</t>
  </si>
  <si>
    <t>Stārķu iela</t>
  </si>
  <si>
    <t>Strazdu iela</t>
  </si>
  <si>
    <t>Svilpju iela</t>
  </si>
  <si>
    <t>Svirlīšu iela</t>
  </si>
  <si>
    <t>Ūbeļu iela</t>
  </si>
  <si>
    <t xml:space="preserve">Vanagu iela  </t>
  </si>
  <si>
    <t>Vanagu iela(atp.bāzes terit.)</t>
  </si>
  <si>
    <t>Vārnu iela</t>
  </si>
  <si>
    <t>Zvirbuļu iela</t>
  </si>
  <si>
    <t>Žagatu iela</t>
  </si>
  <si>
    <t>Žubītes iela</t>
  </si>
  <si>
    <t>Akāciju iela</t>
  </si>
  <si>
    <t>Augļu iela</t>
  </si>
  <si>
    <t>Kadiku iela</t>
  </si>
  <si>
    <t>Krastiņu iela</t>
  </si>
  <si>
    <t>Lapiņu iela</t>
  </si>
  <si>
    <t>Lazdu iela</t>
  </si>
  <si>
    <t>Mazā vēju iela</t>
  </si>
  <si>
    <t>Mazā zemeņu iela</t>
  </si>
  <si>
    <t>Ozoliņu iela</t>
  </si>
  <si>
    <t>Papardes iela</t>
  </si>
  <si>
    <t>Peldu iela</t>
  </si>
  <si>
    <t>Pīlādžu iela</t>
  </si>
  <si>
    <t>Rasas iela</t>
  </si>
  <si>
    <t>Riekstu iela</t>
  </si>
  <si>
    <t>Rozīšu iela</t>
  </si>
  <si>
    <t>Saulgriežu iela</t>
  </si>
  <si>
    <t>Smiltāju iela</t>
  </si>
  <si>
    <t>Tauriņu iela</t>
  </si>
  <si>
    <t>Zaļā iela</t>
  </si>
  <si>
    <t>Dzirnupes iela (V43)</t>
  </si>
  <si>
    <t>A1 - Lilastes dzelzceļa pārbrauktuve</t>
  </si>
  <si>
    <t>Pievedceļš Lilastes stacija (V44)</t>
  </si>
  <si>
    <t>Rutas - Salūts</t>
  </si>
  <si>
    <t>Ventas - Mucenieki - dz.c.</t>
  </si>
  <si>
    <t>V43(Siguļi) - Gipteri A-1</t>
  </si>
  <si>
    <t>Laivu iela 24 - Cēlāji - Otīlijas</t>
  </si>
  <si>
    <t>Jūraskrasti - Laivu iela 32</t>
  </si>
  <si>
    <t>Zibeņi - Briljanti</t>
  </si>
  <si>
    <t>Pievedceļš Laveru sūkņu stacijai</t>
  </si>
  <si>
    <t>Eimuri 2 - Laveru ezers</t>
  </si>
  <si>
    <t>Trēmas - Sildedži</t>
  </si>
  <si>
    <t>P1 - s.Kārkli</t>
  </si>
  <si>
    <t>P1 - Dzenīši</t>
  </si>
  <si>
    <t>Garciema dz.c. pārbrauktuve - Ādažu muiža</t>
  </si>
  <si>
    <t>Jaunbrieži - Garupes stacija</t>
  </si>
  <si>
    <t>Suzes - Lielandži</t>
  </si>
  <si>
    <t>Brūnlauki - Ķīši</t>
  </si>
  <si>
    <t>C007 - Tauriņi</t>
  </si>
  <si>
    <t>Rīgas ielā (labā puse pie
mājām Nr. 2-12)</t>
  </si>
  <si>
    <t>Ojāra Vācieša iela
(kreisā puse)</t>
  </si>
  <si>
    <t>Ojāra Vācieša iela
(labā puse)</t>
  </si>
  <si>
    <t>Skuju iela</t>
  </si>
  <si>
    <t>Niedru iela</t>
  </si>
  <si>
    <t>Mazā Sporta iela</t>
  </si>
  <si>
    <t>Mazā Priežu iela</t>
  </si>
  <si>
    <t>V43 - Priedkalni</t>
  </si>
  <si>
    <t>Viršu iela 8 - Malienas iela 9</t>
  </si>
  <si>
    <t>Kaiju iela</t>
  </si>
  <si>
    <t>Bangu iela</t>
  </si>
  <si>
    <t>Meduskalna iela</t>
  </si>
  <si>
    <t>C</t>
  </si>
  <si>
    <t>D</t>
  </si>
  <si>
    <t>B</t>
  </si>
  <si>
    <t>Jūras iela (posmā no Rīgas ielas līdz Laivu ielai)</t>
  </si>
  <si>
    <t>Laivu iela (posmā no Jūras ielas līdz Jomas ielai)</t>
  </si>
  <si>
    <t>Stacijas iela (posmā no Zvejnieku ielas līdz Stacijas iela 5)</t>
  </si>
  <si>
    <t>Stacijas iela (posmā no Zvejnieku ielas līdz Stacijas 23)</t>
  </si>
  <si>
    <t>Vālodzes iela (no P1 līdz Ķīvīšu ielai)</t>
  </si>
  <si>
    <t>Vālodzes iela (no Ķīvīšu ielas līdz galam)</t>
  </si>
  <si>
    <t>Ziedu iela (posmā no Rīgas ielas līdz Zvejnieka ielai)</t>
  </si>
  <si>
    <t>Smilšu iela (posmā no Ziedu ielas līdz Rīgas ielai)</t>
  </si>
  <si>
    <t>Cīruļu iela (posmā no Zīlīšu ielas līdz Ūbeļu ielai)</t>
  </si>
  <si>
    <t>Ērgļu iela posmā no P1 līdz Dzeguzes ielai)</t>
  </si>
  <si>
    <t xml:space="preserve">Jūras iela </t>
  </si>
  <si>
    <t xml:space="preserve">Smilšu iela </t>
  </si>
  <si>
    <t xml:space="preserve">Cīruļu iela </t>
  </si>
  <si>
    <t>Ērgļu iela</t>
  </si>
  <si>
    <t>Kopā B klase:</t>
  </si>
  <si>
    <t>Kopā C klase:</t>
  </si>
  <si>
    <t>Kopā D klase:</t>
  </si>
  <si>
    <t>Mazā Vidus iela</t>
  </si>
  <si>
    <t>Mazā Vasaras iela</t>
  </si>
  <si>
    <t>Mazā Stacijas iela</t>
  </si>
  <si>
    <t>Balto Ceriņu iela</t>
  </si>
  <si>
    <t>Mazā Smilšu iela</t>
  </si>
  <si>
    <t>Alksneņu iela</t>
  </si>
  <si>
    <t>Aprikožu iela</t>
  </si>
  <si>
    <t>Aroniju iela</t>
  </si>
  <si>
    <t>Asteru iela</t>
  </si>
  <si>
    <t>Baraviku iela</t>
  </si>
  <si>
    <t>Bebru iela</t>
  </si>
  <si>
    <t>Bērzlapju iela</t>
  </si>
  <si>
    <t>Buku iela</t>
  </si>
  <si>
    <t>Bumbieru iela</t>
  </si>
  <si>
    <t>Dāliju iela</t>
  </si>
  <si>
    <t>Dzelzceļu iela</t>
  </si>
  <si>
    <t>Ēdelveisu iela</t>
  </si>
  <si>
    <t>Foreļu iela</t>
  </si>
  <si>
    <t>Gaigalu iela</t>
  </si>
  <si>
    <t>Gaileņu iela</t>
  </si>
  <si>
    <t>Gaiļu iela</t>
  </si>
  <si>
    <t>Gārņu iela</t>
  </si>
  <si>
    <t>Gulbīšu iela</t>
  </si>
  <si>
    <t>Gundegu iela</t>
  </si>
  <si>
    <t>Īrisu iela</t>
  </si>
  <si>
    <t>Jāņogu iela</t>
  </si>
  <si>
    <t>Lielā iela</t>
  </si>
  <si>
    <t>Liliju iela</t>
  </si>
  <si>
    <t>Mazā Zušu iela</t>
  </si>
  <si>
    <t>Persiku iela</t>
  </si>
  <si>
    <t>Rudmiešu iela</t>
  </si>
  <si>
    <t>Selgas iela</t>
  </si>
  <si>
    <t>Sēņu iela</t>
  </si>
  <si>
    <t>Traļu iela</t>
  </si>
  <si>
    <t>Tunču iela</t>
  </si>
  <si>
    <t>Veikala iela</t>
  </si>
  <si>
    <t>Vilnīšu iela</t>
  </si>
  <si>
    <t>Pludiņu iela</t>
  </si>
  <si>
    <t>Laivu iela (posmā no Jomas ielas līdz galam)</t>
  </si>
  <si>
    <t>virsma</t>
  </si>
  <si>
    <t>virsma, grants</t>
  </si>
  <si>
    <t>grunts</t>
  </si>
  <si>
    <t>Ziemas sezonā (16.oktobra līdz 15.aprīlim)</t>
  </si>
  <si>
    <t>Vasaras sezonā (16.aprīļa līdz 15.oktobrim)</t>
  </si>
  <si>
    <t>Vizbuļu iela</t>
  </si>
  <si>
    <t>Vītolu iela</t>
  </si>
  <si>
    <t>Zaļumu iela</t>
  </si>
  <si>
    <t>Zaļenieku iela</t>
  </si>
  <si>
    <t>Zīriņu iela (pašvaldības statuss)</t>
  </si>
  <si>
    <t>Ūpju iela (pašvaldības statuss)</t>
  </si>
  <si>
    <t>Teteru iela (pašvaldības statuss)</t>
  </si>
  <si>
    <t>Piekūnu iela (pašvaldības statuss)</t>
  </si>
  <si>
    <t>Pelikānu iela (pašvaldības statuss)</t>
  </si>
  <si>
    <t>Irbes iela (pašvaldības statuss)</t>
  </si>
  <si>
    <t>Dzilnu iela (pašvaldības statuss)</t>
  </si>
  <si>
    <t>Vilgu iela (pašvaldības statuss)</t>
  </si>
  <si>
    <t>Priednieku iela (pašvaldības statuss)</t>
  </si>
  <si>
    <t>Mākoņu iela (pašvaldības statuss)</t>
  </si>
  <si>
    <t>Laumu iela (pašvaldības statuss)</t>
  </si>
  <si>
    <t>Lapsiņu iela (pašvaldības statuss)</t>
  </si>
  <si>
    <t>Kalves iela (pašvaldības statuss)</t>
  </si>
  <si>
    <t>Vītolu iela (pašvaldības statuss)</t>
  </si>
  <si>
    <t>Prieduļu iela (pašvaldības statuss)</t>
  </si>
  <si>
    <t>Ogu iela (pašvaldības statuss)</t>
  </si>
  <si>
    <t>Mencu iela (pašvaldības statuss)</t>
  </si>
  <si>
    <t>Vizbuļu iela (pašvaldības statuss)</t>
  </si>
  <si>
    <t>Krastkalniņu iela (pašvaldības statuss)</t>
  </si>
  <si>
    <t>Avotu iela (pašvaldības statuss)</t>
  </si>
  <si>
    <t>Nameja iela (pašvaldības statuss)</t>
  </si>
  <si>
    <t>Sauleskalna iela (pašvaldības statuss)</t>
  </si>
  <si>
    <t>Varžu iela (pašvaldības statuss)</t>
  </si>
  <si>
    <t>Vējiņu iela (pašvaldības statuss)</t>
  </si>
  <si>
    <t>Virsaišu iela (pašvaldības statuss)</t>
  </si>
  <si>
    <t>Jūras iela (gals) (pašvaldības statuss)</t>
  </si>
  <si>
    <t>Līvu iela (pašvaldības statuss)</t>
  </si>
  <si>
    <t>Māras iela (pašvaldības statuss)</t>
  </si>
  <si>
    <t>Rotu iela (pašvaldības statuss)</t>
  </si>
  <si>
    <t>1</t>
  </si>
  <si>
    <t>Alīdas iela (pašvaldības statuss)</t>
  </si>
  <si>
    <t>Attekas iela (ar atzaru uz Pirmo ielu)</t>
  </si>
  <si>
    <t>Baldoņu ceļš</t>
  </si>
  <si>
    <t>Baltkrastu iela</t>
  </si>
  <si>
    <t xml:space="preserve">Bērzu iela </t>
  </si>
  <si>
    <t>Čiekuru iela</t>
  </si>
  <si>
    <t>Dadzīšu iela</t>
  </si>
  <si>
    <t xml:space="preserve">Dārza iela </t>
  </si>
  <si>
    <t>Depo iela</t>
  </si>
  <si>
    <t>Draudzības iela no Rīgas gatves līdz Podnieku ielai</t>
  </si>
  <si>
    <t xml:space="preserve">Draudzības iela (no Podnieku līdz gājēju titiņam) </t>
  </si>
  <si>
    <t>Druvas iela</t>
  </si>
  <si>
    <t xml:space="preserve">Dzirnavu iela </t>
  </si>
  <si>
    <t>Gaujas iela posmā no Rīgas gatves līdz Dadzīša ielai</t>
  </si>
  <si>
    <t>Gaujas ielas gala posms (grants segums)</t>
  </si>
  <si>
    <t>Gaujmalas iela</t>
  </si>
  <si>
    <t>Gredzenu iela</t>
  </si>
  <si>
    <t>Gulbju iela</t>
  </si>
  <si>
    <t xml:space="preserve">Gundegu iela </t>
  </si>
  <si>
    <t>Jaunceriņu iela</t>
  </si>
  <si>
    <t>Jaunkūlu iela</t>
  </si>
  <si>
    <t xml:space="preserve">Jaunstūrīšu iela </t>
  </si>
  <si>
    <t>Jēkaba iela (pašvaldības statuss)</t>
  </si>
  <si>
    <t>Katlapu iela</t>
  </si>
  <si>
    <t>Kalndores iela</t>
  </si>
  <si>
    <t xml:space="preserve">Ķiršu iela </t>
  </si>
  <si>
    <t>Krastupes iela</t>
  </si>
  <si>
    <t>Krāču iela</t>
  </si>
  <si>
    <t>Kroņu iela</t>
  </si>
  <si>
    <t>Lauku iela</t>
  </si>
  <si>
    <t xml:space="preserve">Liepavotu iela </t>
  </si>
  <si>
    <t>Mālnieku iela</t>
  </si>
  <si>
    <t xml:space="preserve">Nostūrīšu iela </t>
  </si>
  <si>
    <t>Nūrnieku iela</t>
  </si>
  <si>
    <t xml:space="preserve">Parka iela </t>
  </si>
  <si>
    <t>Pasta iela</t>
  </si>
  <si>
    <t>Pirmā iela</t>
  </si>
  <si>
    <t xml:space="preserve">Pļavu iela </t>
  </si>
  <si>
    <t xml:space="preserve">Plostnieku iela </t>
  </si>
  <si>
    <t>Rasiņu iela</t>
  </si>
  <si>
    <t xml:space="preserve">Saules iela </t>
  </si>
  <si>
    <t>Skolas iela</t>
  </si>
  <si>
    <t>Smilgas 1. līnija</t>
  </si>
  <si>
    <t>Smilgas 2. līnija</t>
  </si>
  <si>
    <t>Smilgas 3. līnija</t>
  </si>
  <si>
    <t>Smilgas 4. līnija</t>
  </si>
  <si>
    <t>Smilgas 5. līnija</t>
  </si>
  <si>
    <t>Smilgas 6. līnija</t>
  </si>
  <si>
    <t>Smilgas 1. šķērslīnija</t>
  </si>
  <si>
    <t>Smilgas 2. šķērslīnija</t>
  </si>
  <si>
    <t>Smilgas 3. šķērslīnija</t>
  </si>
  <si>
    <t xml:space="preserve">Stūrīšu iela </t>
  </si>
  <si>
    <t>Taču ceļš</t>
  </si>
  <si>
    <t>Teiku iela</t>
  </si>
  <si>
    <t>Vainagu iela</t>
  </si>
  <si>
    <t xml:space="preserve">Vārpu iela </t>
  </si>
  <si>
    <t>Vectiltiņu ceļš</t>
  </si>
  <si>
    <t>Vējavas iela</t>
  </si>
  <si>
    <t>Vējupes iela</t>
  </si>
  <si>
    <t>Zelmeņu iela</t>
  </si>
  <si>
    <t>Zelmas iela</t>
  </si>
  <si>
    <t>Ziedu iela</t>
  </si>
  <si>
    <t>Zīļu iela</t>
  </si>
  <si>
    <t>Veldres iela</t>
  </si>
  <si>
    <t>Veltas iela (pašvaldības statuss)</t>
  </si>
  <si>
    <t xml:space="preserve">Dores iela </t>
  </si>
  <si>
    <t xml:space="preserve">Dorītes iela </t>
  </si>
  <si>
    <t>Enkuru iela</t>
  </si>
  <si>
    <t>Jāņkalnu iela</t>
  </si>
  <si>
    <t>Lejasdores iela</t>
  </si>
  <si>
    <t>Irāju iela</t>
  </si>
  <si>
    <t>Mednieku iela</t>
  </si>
  <si>
    <t xml:space="preserve">Mežmalas iela </t>
  </si>
  <si>
    <t>Pērles iela</t>
  </si>
  <si>
    <t xml:space="preserve">Garciema ceļš </t>
  </si>
  <si>
    <t>Bukultu iela</t>
  </si>
  <si>
    <t xml:space="preserve">Āķu iela </t>
  </si>
  <si>
    <t>Baltā raga iela</t>
  </si>
  <si>
    <t>Baltezera iela</t>
  </si>
  <si>
    <t>Baznīcas iela</t>
  </si>
  <si>
    <t>Ezera iela</t>
  </si>
  <si>
    <t>Jaunspriešļu iela</t>
  </si>
  <si>
    <t xml:space="preserve">Kauguru iela </t>
  </si>
  <si>
    <t xml:space="preserve">Meža iela </t>
  </si>
  <si>
    <t xml:space="preserve">Mežrozīšu iela </t>
  </si>
  <si>
    <t>Piekrastes iela</t>
  </si>
  <si>
    <t>Ronīšu ceļš</t>
  </si>
  <si>
    <t>Birznieku iela</t>
  </si>
  <si>
    <t>Brīdagu ceļš</t>
  </si>
  <si>
    <t>Laimas iela</t>
  </si>
  <si>
    <t>Strautnieku ceļš</t>
  </si>
  <si>
    <t xml:space="preserve">Cibuļu iela </t>
  </si>
  <si>
    <t>Dūņezera iela</t>
  </si>
  <si>
    <t xml:space="preserve">Grunduļu iela </t>
  </si>
  <si>
    <t>Puskas ceļš</t>
  </si>
  <si>
    <t>Smilškalnu iela</t>
  </si>
  <si>
    <t>Vecvārnu ceļš</t>
  </si>
  <si>
    <t>Zaraines iela</t>
  </si>
  <si>
    <t>Briljantu iela</t>
  </si>
  <si>
    <t>Dālderu iela</t>
  </si>
  <si>
    <t>Dzīļu iela</t>
  </si>
  <si>
    <t>Kreiļu iela</t>
  </si>
  <si>
    <t>Laveru ceļš</t>
  </si>
  <si>
    <t>Ceļš uz mājām "Paliepas"</t>
  </si>
  <si>
    <t xml:space="preserve">Ceriņu iela </t>
  </si>
  <si>
    <t>Mēness iela</t>
  </si>
  <si>
    <t xml:space="preserve">Kastaņu iela + autobusa galapunkts </t>
  </si>
  <si>
    <t>Lazdas ceļi</t>
  </si>
  <si>
    <t>Ošlauku ceļš</t>
  </si>
  <si>
    <t>Ozolu ceļš</t>
  </si>
  <si>
    <t xml:space="preserve">Piparu ceļš </t>
  </si>
  <si>
    <t>Sienāžu iela</t>
  </si>
  <si>
    <t>Slēju ceļš</t>
  </si>
  <si>
    <t>Stempju ceļš (Āņi – Vecstempji)</t>
  </si>
  <si>
    <t xml:space="preserve">Vesterotes iela </t>
  </si>
  <si>
    <t>Boķu iela</t>
  </si>
  <si>
    <t xml:space="preserve">Austrumu iela </t>
  </si>
  <si>
    <t>Ārputnu iela</t>
  </si>
  <si>
    <t xml:space="preserve">Bērzu gatve </t>
  </si>
  <si>
    <t xml:space="preserve">Brūkleņu iela </t>
  </si>
  <si>
    <t xml:space="preserve">Dvīņu iela </t>
  </si>
  <si>
    <t xml:space="preserve">Dzērveņu iela </t>
  </si>
  <si>
    <t>Elīzes iela</t>
  </si>
  <si>
    <t>Intlapu ceļš</t>
  </si>
  <si>
    <t>Iļķenes ceļa posms no Mežaparka ceļa līdz Iļķenei (ieskaitot)</t>
  </si>
  <si>
    <t>Iļķenes ceļš posmā no Mežaparka ceļa līdz A1</t>
  </si>
  <si>
    <t xml:space="preserve">Jāņogu iela </t>
  </si>
  <si>
    <t>Kadagas ceļš (ieskaitot tiltu pār Gauju) posmā no Gaujas ielas līdz apdzīvotās vietas Kadagas beigām</t>
  </si>
  <si>
    <t xml:space="preserve">Kadagas ceļa posms no apdzīvotās vietas "Kadaga" beigām līdz Iļķenes ceļam </t>
  </si>
  <si>
    <t>Kāpas iela (no Kadagas ceļa līdz Cīruļu iela)</t>
  </si>
  <si>
    <t xml:space="preserve">Melleņu iela </t>
  </si>
  <si>
    <t>Mežaparka ceļš</t>
  </si>
  <si>
    <t xml:space="preserve">Putraimkalna ceļš </t>
  </si>
  <si>
    <t xml:space="preserve">Priežmalas iela </t>
  </si>
  <si>
    <t>Upmalas iela</t>
  </si>
  <si>
    <t>Upmalas 1. līnija</t>
  </si>
  <si>
    <t>Upmalas 2. līnija</t>
  </si>
  <si>
    <t>Upmalas 3. līnija</t>
  </si>
  <si>
    <t>Upmalas 4. līnija</t>
  </si>
  <si>
    <t>Upmalas 5. līnija</t>
  </si>
  <si>
    <t>Upmalas 6. līnija</t>
  </si>
  <si>
    <t>Upmalas 7. līnija</t>
  </si>
  <si>
    <t>Utupurva ceļš</t>
  </si>
  <si>
    <t>Vecštāles iela</t>
  </si>
  <si>
    <t>Vecštāles ceļš</t>
  </si>
  <si>
    <t xml:space="preserve">Virpnieku ceļš </t>
  </si>
  <si>
    <t>Andromēdas iela</t>
  </si>
  <si>
    <t>Bākšas ceļš</t>
  </si>
  <si>
    <t xml:space="preserve">Inču iela </t>
  </si>
  <si>
    <t>Indrānu iela</t>
  </si>
  <si>
    <t>Īvju iela</t>
  </si>
  <si>
    <t xml:space="preserve">Lielstapriņu iela </t>
  </si>
  <si>
    <t xml:space="preserve">Mazstapriņu iela </t>
  </si>
  <si>
    <t xml:space="preserve">Mežvairogu ceļš </t>
  </si>
  <si>
    <t>Sārteņu iela</t>
  </si>
  <si>
    <t>Vaivariņu iela</t>
  </si>
  <si>
    <t>Vārpiņu iela</t>
  </si>
  <si>
    <t xml:space="preserve">Vārpu ceļš </t>
  </si>
  <si>
    <t>Kopā</t>
  </si>
  <si>
    <t>Ādažu pagastā</t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</si>
  <si>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Alderu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</si>
  <si>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rFont val="Times New Roman"/>
        <family val="1"/>
        <charset val="186"/>
      </rPr>
      <t>Ataru</t>
    </r>
    <r>
      <rPr>
        <i/>
        <sz val="10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</si>
  <si>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rgb="FF000000"/>
        <rFont val="Times New Roman"/>
        <family val="1"/>
        <charset val="186"/>
      </rPr>
      <t xml:space="preserve">Baltezera </t>
    </r>
    <r>
      <rPr>
        <i/>
        <sz val="10"/>
        <color rgb="FF000000"/>
        <rFont val="Times New Roman"/>
        <family val="1"/>
        <charset val="186"/>
      </rPr>
      <t>ciemā</t>
    </r>
  </si>
  <si>
    <r>
      <t xml:space="preserve">Ādažu novada pašvaldības ielu un ceļu saraksts </t>
    </r>
    <r>
      <rPr>
        <b/>
        <i/>
        <sz val="10"/>
        <rFont val="Times New Roman"/>
        <family val="1"/>
        <charset val="186"/>
      </rPr>
      <t>Birznieku</t>
    </r>
    <r>
      <rPr>
        <i/>
        <sz val="10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</si>
  <si>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rFont val="Times New Roman"/>
        <family val="1"/>
        <charset val="186"/>
      </rPr>
      <t>Divezeru</t>
    </r>
    <r>
      <rPr>
        <i/>
        <sz val="10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</si>
  <si>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rFont val="Times New Roman"/>
        <family val="1"/>
        <charset val="186"/>
      </rPr>
      <t>Eimuru</t>
    </r>
    <r>
      <rPr>
        <i/>
        <sz val="10"/>
        <rFont val="Times New Roman"/>
        <family val="1"/>
        <charset val="186"/>
      </rPr>
      <t xml:space="preserve"> ciemā</t>
    </r>
  </si>
  <si>
    <r>
      <t>Ādažu novada pašvaldības ielu un ceļu saraksts</t>
    </r>
    <r>
      <rPr>
        <b/>
        <i/>
        <sz val="10"/>
        <color theme="1"/>
        <rFont val="Times New Roman"/>
        <family val="1"/>
        <charset val="186"/>
      </rPr>
      <t xml:space="preserve"> Garkalnes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</si>
  <si>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rPr>
        <i/>
        <sz val="10"/>
        <color rgb="FF000000"/>
        <rFont val="Times New Roman"/>
        <family val="1"/>
        <charset val="186"/>
      </rPr>
      <t>Ādažu novada pašvaldības ielu un ceļu saraksts</t>
    </r>
    <r>
      <rPr>
        <b/>
        <i/>
        <sz val="10"/>
        <color rgb="FF000000"/>
        <rFont val="Times New Roman"/>
        <family val="1"/>
        <charset val="186"/>
      </rPr>
      <t xml:space="preserve"> Iļķenes </t>
    </r>
    <r>
      <rPr>
        <i/>
        <sz val="10"/>
        <color rgb="FF000000"/>
        <rFont val="Times New Roman"/>
        <family val="1"/>
        <charset val="186"/>
      </rPr>
      <t>ciemā</t>
    </r>
  </si>
  <si>
    <r>
      <rPr>
        <i/>
        <sz val="10"/>
        <color rgb="FF000000"/>
        <rFont val="Times New Roman"/>
        <family val="1"/>
        <charset val="186"/>
      </rPr>
      <t>Ādažu novada pašvaldības ielu un ceļu saraksts</t>
    </r>
    <r>
      <rPr>
        <b/>
        <i/>
        <sz val="10"/>
        <color rgb="FF000000"/>
        <rFont val="Times New Roman"/>
        <family val="1"/>
        <charset val="186"/>
      </rPr>
      <t xml:space="preserve"> Kadagas </t>
    </r>
    <r>
      <rPr>
        <i/>
        <sz val="10"/>
        <color rgb="FF000000"/>
        <rFont val="Times New Roman"/>
        <family val="1"/>
        <charset val="186"/>
      </rPr>
      <t>ciemā</t>
    </r>
  </si>
  <si>
    <r>
      <t xml:space="preserve">Ādažu novada pašvaldības ielu un ceļu saraksts </t>
    </r>
    <r>
      <rPr>
        <b/>
        <i/>
        <sz val="10"/>
        <color rgb="FF000000"/>
        <rFont val="Times New Roman"/>
        <family val="1"/>
        <charset val="186"/>
      </rPr>
      <t>Stapriņu ciemā</t>
    </r>
  </si>
  <si>
    <t>Stacijas iela (posmā no Stacijas iela 1 līdz Rīgas ielai)</t>
  </si>
  <si>
    <t>bruģis</t>
  </si>
  <si>
    <t>Aizvēju iela (posmā no Torņu ielas līdz Priednieku ielai)</t>
  </si>
  <si>
    <t>Aizvēju iela (posmā no Priednieku ielas līdz galam)</t>
  </si>
  <si>
    <t>Brīvuļu iela</t>
  </si>
  <si>
    <t>Alderu iela posmā no Sūkņu stacijas 2 līdz Diānas ielai</t>
  </si>
  <si>
    <t>Veckūlu iela</t>
  </si>
  <si>
    <t>Gaujas aizsargdambja ceļš</t>
  </si>
  <si>
    <t>Ataru ceļš posmā no A1 līdz Bukultu ceļam</t>
  </si>
  <si>
    <t>Niedru ceļš</t>
  </si>
  <si>
    <t>Gaujas ielas atzars no Gaujas ielas līdz Smilgu ielai</t>
  </si>
  <si>
    <t>Gaujkrastu iela</t>
  </si>
  <si>
    <t>0.668</t>
  </si>
  <si>
    <t>0.157</t>
  </si>
  <si>
    <t>Kungu iela</t>
  </si>
  <si>
    <t>Liegu iela</t>
  </si>
  <si>
    <t>Muižas iela</t>
  </si>
  <si>
    <t xml:space="preserve">Podnieku iela </t>
  </si>
  <si>
    <t>Skolas iela A</t>
  </si>
  <si>
    <t>Tirgus laukums</t>
  </si>
  <si>
    <t>0.765</t>
  </si>
  <si>
    <t>Vectiltiņu iela</t>
  </si>
  <si>
    <t>Vēja iela</t>
  </si>
  <si>
    <r>
      <rPr>
        <i/>
        <sz val="10"/>
        <color rgb="FF000000"/>
        <rFont val="Times New Roman"/>
        <family val="1"/>
        <charset val="186"/>
      </rPr>
      <t>Ādažu novada pašvaldības ielu un ceļu saraksts</t>
    </r>
    <r>
      <rPr>
        <b/>
        <i/>
        <sz val="10"/>
        <color rgb="FF000000"/>
        <rFont val="Times New Roman"/>
        <family val="1"/>
        <charset val="186"/>
      </rPr>
      <t xml:space="preserve"> Āņu </t>
    </r>
    <r>
      <rPr>
        <i/>
        <sz val="10"/>
        <color rgb="FF000000"/>
        <rFont val="Times New Roman"/>
        <family val="1"/>
        <charset val="186"/>
      </rPr>
      <t>ciemā</t>
    </r>
  </si>
  <si>
    <t>Katleru iela</t>
  </si>
  <si>
    <t>Mežavēju iela</t>
  </si>
  <si>
    <t>Upeņu iela</t>
  </si>
  <si>
    <t>Piesaules iela</t>
  </si>
  <si>
    <t xml:space="preserve">Buru iela </t>
  </si>
  <si>
    <t>Dzirnezera iela</t>
  </si>
  <si>
    <t>Krastkalnu iela</t>
  </si>
  <si>
    <t>Ķiršu iela</t>
  </si>
  <si>
    <t>Liepas iela</t>
  </si>
  <si>
    <t>Mazā Rožu iela</t>
  </si>
  <si>
    <t>Mazā Ziedu iela</t>
  </si>
  <si>
    <t>Mežābeļu iela</t>
  </si>
  <si>
    <t xml:space="preserve">Niedrāju iela </t>
  </si>
  <si>
    <t>Pļavmalas iela</t>
  </si>
  <si>
    <t>Priedīšu iela</t>
  </si>
  <si>
    <t>Renesanses iela</t>
  </si>
  <si>
    <t>Salūta 1.līnija</t>
  </si>
  <si>
    <t>Salūta 2.līnija</t>
  </si>
  <si>
    <t>Salūta 3.līnija</t>
  </si>
  <si>
    <t>Salūta 4.līnija</t>
  </si>
  <si>
    <t>Salūta 5.līnija</t>
  </si>
  <si>
    <t>Salūta 6.līnija</t>
  </si>
  <si>
    <t>Salūta 7.līnija</t>
  </si>
  <si>
    <t>Salūta 8.līnija</t>
  </si>
  <si>
    <t>Salūta 9.līnija</t>
  </si>
  <si>
    <t>Salūta 10.līnija</t>
  </si>
  <si>
    <t>Salūta 11.līnija</t>
  </si>
  <si>
    <t>Salūta 12.līnija</t>
  </si>
  <si>
    <t>Salūta 13.līnija</t>
  </si>
  <si>
    <t>Salūta 14.līnija</t>
  </si>
  <si>
    <t>Salūta 15.līnija</t>
  </si>
  <si>
    <t>Salūta 16.līnija</t>
  </si>
  <si>
    <t>Spāru iela</t>
  </si>
  <si>
    <t>Svēteļu iela</t>
  </si>
  <si>
    <t>Uzkalnu iela</t>
  </si>
  <si>
    <t>Zilo ceriņu iela</t>
  </si>
  <si>
    <t>Alkšnu iela</t>
  </si>
  <si>
    <t>Mazā Zeltiņu iela</t>
  </si>
  <si>
    <t>Mazā Ziedlejas iela</t>
  </si>
  <si>
    <t>Ziedleju iela</t>
  </si>
  <si>
    <t>Mežgarciema iela</t>
  </si>
  <si>
    <t>Dzērvju iela</t>
  </si>
  <si>
    <t>Stērstu iela</t>
  </si>
  <si>
    <t>Vētrasputnu iela</t>
  </si>
  <si>
    <t xml:space="preserve">Dzirnupes iela </t>
  </si>
  <si>
    <t>Tūju iela</t>
  </si>
  <si>
    <t>Grāvju iela</t>
  </si>
  <si>
    <t>Nomales iela</t>
  </si>
  <si>
    <t>Līkā iela</t>
  </si>
  <si>
    <t>Riču iela</t>
  </si>
  <si>
    <t>Sauleskalnu iela</t>
  </si>
  <si>
    <t>Ludmilas Azarovas iela</t>
  </si>
  <si>
    <t>C007 - s.Daugavieši</t>
  </si>
  <si>
    <t>Garupes stacija - Vētras</t>
  </si>
  <si>
    <t>Muzeja iela</t>
  </si>
  <si>
    <t>Sintēzenes iela</t>
  </si>
  <si>
    <t>Mežgarciema ceļš</t>
  </si>
  <si>
    <t>Laveri</t>
  </si>
  <si>
    <t>Bukultu ceļš</t>
  </si>
  <si>
    <t xml:space="preserve">Uplejas iela </t>
  </si>
  <si>
    <t>Smilškalnu ceļš</t>
  </si>
  <si>
    <t>asfalts, grants</t>
  </si>
  <si>
    <t>asfalts, virsma</t>
  </si>
  <si>
    <t>asfalts,virsma</t>
  </si>
  <si>
    <t>asfalts,grants</t>
  </si>
  <si>
    <t>bruģis, grants</t>
  </si>
  <si>
    <t>bruģis, asfalts</t>
  </si>
  <si>
    <t>Carnikavas pagastā</t>
  </si>
  <si>
    <r>
      <t>Ādažu novada pašvaldības ielu un ceļu saraksts</t>
    </r>
    <r>
      <rPr>
        <b/>
        <i/>
        <sz val="10"/>
        <color theme="1"/>
        <rFont val="Times New Roman"/>
        <family val="1"/>
        <charset val="186"/>
      </rPr>
      <t xml:space="preserve"> Ādažu </t>
    </r>
    <r>
      <rPr>
        <i/>
        <sz val="10"/>
        <color theme="1"/>
        <rFont val="Times New Roman"/>
        <family val="1"/>
        <charset val="186"/>
      </rPr>
      <t>pilsētā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</si>
  <si>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Lilastes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</si>
  <si>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Gaujas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</si>
  <si>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Carnikavas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</si>
  <si>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Garupes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</si>
  <si>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Garciema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</si>
  <si>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Eimuru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</si>
  <si>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Kalngales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</si>
  <si>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Mežgarciema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</si>
  <si>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Siguļu</t>
    </r>
    <r>
      <rPr>
        <i/>
        <sz val="10"/>
        <color theme="1"/>
        <rFont val="Times New Roman"/>
        <family val="1"/>
        <charset val="186"/>
      </rPr>
      <t xml:space="preserve"> ciemā</t>
    </r>
  </si>
  <si>
    <t>grants, bruģis</t>
  </si>
  <si>
    <t>grants, asfalts</t>
  </si>
  <si>
    <t>asfalts, bruģis</t>
  </si>
  <si>
    <t>grants, asfalts, cits segums</t>
  </si>
  <si>
    <r>
      <t xml:space="preserve">grants, </t>
    </r>
    <r>
      <rPr>
        <sz val="10"/>
        <rFont val="Times New Roman"/>
        <family val="1"/>
        <charset val="186"/>
      </rPr>
      <t>cits segums</t>
    </r>
  </si>
  <si>
    <t>cits segums</t>
  </si>
  <si>
    <t>asfalts, grants, cits segums</t>
  </si>
  <si>
    <t>grants, cits segums</t>
  </si>
  <si>
    <r>
      <rPr>
        <strike/>
        <sz val="10"/>
        <color theme="1"/>
        <rFont val="Times New Roman"/>
        <family val="1"/>
        <charset val="186"/>
      </rPr>
      <t>bruģis</t>
    </r>
    <r>
      <rPr>
        <sz val="10"/>
        <color theme="1"/>
        <rFont val="Times New Roman"/>
        <family val="1"/>
        <charset val="186"/>
      </rPr>
      <t xml:space="preserve">, </t>
    </r>
    <r>
      <rPr>
        <sz val="10"/>
        <color rgb="FFFF0000"/>
        <rFont val="Times New Roman"/>
        <family val="1"/>
        <charset val="186"/>
      </rPr>
      <t>grants</t>
    </r>
  </si>
  <si>
    <t>asfalts, bruģis, grants</t>
  </si>
  <si>
    <t xml:space="preserve"> grants, asfalts</t>
  </si>
  <si>
    <t>virsma, cits segums</t>
  </si>
  <si>
    <t>Nav LVC</t>
  </si>
  <si>
    <r>
      <rPr>
        <strike/>
        <sz val="10"/>
        <color rgb="FFFF0000"/>
        <rFont val="Times New Roman"/>
        <family val="1"/>
        <charset val="186"/>
      </rPr>
      <t>grants</t>
    </r>
    <r>
      <rPr>
        <sz val="10"/>
        <color theme="1"/>
        <rFont val="Times New Roman"/>
        <family val="1"/>
        <charset val="186"/>
      </rPr>
      <t>, cits segums</t>
    </r>
  </si>
  <si>
    <r>
      <rPr>
        <strike/>
        <sz val="10"/>
        <color rgb="FFFF0000"/>
        <rFont val="Times New Roman"/>
        <family val="1"/>
        <charset val="186"/>
      </rPr>
      <t>grants,</t>
    </r>
    <r>
      <rPr>
        <sz val="10"/>
        <color theme="1"/>
        <rFont val="Times New Roman"/>
        <family val="1"/>
        <charset val="186"/>
      </rPr>
      <t xml:space="preserve"> cits segums</t>
    </r>
  </si>
  <si>
    <t>asfalts, betons</t>
  </si>
  <si>
    <t>NAV LVC</t>
  </si>
  <si>
    <t xml:space="preserve">cits segums </t>
  </si>
  <si>
    <r>
      <rPr>
        <strike/>
        <sz val="10"/>
        <color theme="1"/>
        <rFont val="Times New Roman"/>
        <family val="1"/>
        <charset val="186"/>
      </rPr>
      <t>grants, šķembas</t>
    </r>
    <r>
      <rPr>
        <sz val="10"/>
        <color theme="1"/>
        <rFont val="Times New Roman"/>
        <family val="1"/>
        <charset val="186"/>
      </rPr>
      <t xml:space="preserve"> cits segums</t>
    </r>
  </si>
  <si>
    <r>
      <rPr>
        <strike/>
        <sz val="10"/>
        <color theme="1"/>
        <rFont val="Times New Roman"/>
        <family val="1"/>
        <charset val="186"/>
      </rPr>
      <t>šķembas</t>
    </r>
    <r>
      <rPr>
        <sz val="10"/>
        <color theme="1"/>
        <rFont val="Times New Roman"/>
        <family val="1"/>
        <charset val="186"/>
      </rPr>
      <t xml:space="preserve"> grants</t>
    </r>
  </si>
  <si>
    <r>
      <rPr>
        <strike/>
        <sz val="10"/>
        <color theme="1"/>
        <rFont val="Times New Roman"/>
        <family val="1"/>
        <charset val="186"/>
      </rPr>
      <t>bez seguma</t>
    </r>
    <r>
      <rPr>
        <sz val="10"/>
        <color theme="1"/>
        <rFont val="Times New Roman"/>
        <family val="1"/>
        <charset val="186"/>
      </rPr>
      <t xml:space="preserve"> cits segums</t>
    </r>
  </si>
  <si>
    <r>
      <rPr>
        <strike/>
        <sz val="10"/>
        <color theme="1"/>
        <rFont val="Times New Roman"/>
        <family val="1"/>
        <charset val="186"/>
      </rPr>
      <t xml:space="preserve">asfalts </t>
    </r>
    <r>
      <rPr>
        <sz val="10"/>
        <color theme="1"/>
        <rFont val="Times New Roman"/>
        <family val="1"/>
        <charset val="186"/>
      </rPr>
      <t>grants</t>
    </r>
  </si>
  <si>
    <r>
      <rPr>
        <strike/>
        <sz val="10"/>
        <color theme="1"/>
        <rFont val="Times New Roman"/>
        <family val="1"/>
        <charset val="186"/>
      </rPr>
      <t>grants, šķembas</t>
    </r>
    <r>
      <rPr>
        <sz val="10"/>
        <color theme="1"/>
        <rFont val="Times New Roman"/>
        <family val="1"/>
        <charset val="186"/>
      </rPr>
      <t xml:space="preserve"> asfalts, cits segums</t>
    </r>
  </si>
  <si>
    <r>
      <t>grants</t>
    </r>
    <r>
      <rPr>
        <strike/>
        <sz val="10"/>
        <color theme="1"/>
        <rFont val="Times New Roman"/>
        <family val="1"/>
        <charset val="186"/>
      </rPr>
      <t>, šķembas</t>
    </r>
  </si>
  <si>
    <r>
      <rPr>
        <strike/>
        <sz val="10"/>
        <color theme="1"/>
        <rFont val="Times New Roman"/>
        <family val="1"/>
        <charset val="186"/>
      </rPr>
      <t>bez</t>
    </r>
    <r>
      <rPr>
        <sz val="10"/>
        <color theme="1"/>
        <rFont val="Times New Roman"/>
        <family val="1"/>
        <charset val="186"/>
      </rPr>
      <t xml:space="preserve">  cits segums</t>
    </r>
  </si>
  <si>
    <r>
      <rPr>
        <strike/>
        <sz val="10"/>
        <color theme="1"/>
        <rFont val="Times New Roman"/>
        <family val="1"/>
        <charset val="186"/>
      </rPr>
      <t xml:space="preserve">grants, </t>
    </r>
    <r>
      <rPr>
        <sz val="10"/>
        <color theme="1"/>
        <rFont val="Times New Roman"/>
        <family val="1"/>
        <charset val="186"/>
      </rPr>
      <t xml:space="preserve"> cits segums</t>
    </r>
  </si>
  <si>
    <t>asfalts, cits segums</t>
  </si>
  <si>
    <r>
      <rPr>
        <strike/>
        <sz val="10"/>
        <color theme="1"/>
        <rFont val="Times New Roman"/>
        <family val="1"/>
        <charset val="186"/>
      </rPr>
      <t>bez</t>
    </r>
    <r>
      <rPr>
        <sz val="10"/>
        <color theme="1"/>
        <rFont val="Times New Roman"/>
        <family val="1"/>
        <charset val="186"/>
      </rPr>
      <t xml:space="preserve"> cits segums</t>
    </r>
  </si>
  <si>
    <r>
      <t>asfalts,</t>
    </r>
    <r>
      <rPr>
        <strike/>
        <sz val="10"/>
        <color theme="1"/>
        <rFont val="Times New Roman"/>
        <family val="1"/>
        <charset val="186"/>
      </rPr>
      <t xml:space="preserve"> grants</t>
    </r>
    <r>
      <rPr>
        <sz val="10"/>
        <color theme="1"/>
        <rFont val="Times New Roman"/>
        <family val="1"/>
        <charset val="186"/>
      </rPr>
      <t xml:space="preserve"> cits segums</t>
    </r>
  </si>
  <si>
    <r>
      <t xml:space="preserve">asfalts, </t>
    </r>
    <r>
      <rPr>
        <strike/>
        <sz val="10"/>
        <color theme="1"/>
        <rFont val="Times New Roman"/>
        <family val="1"/>
        <charset val="186"/>
      </rPr>
      <t>grants</t>
    </r>
    <r>
      <rPr>
        <sz val="10"/>
        <color theme="1"/>
        <rFont val="Times New Roman"/>
        <family val="1"/>
        <charset val="186"/>
      </rPr>
      <t>,  cits segums</t>
    </r>
  </si>
  <si>
    <r>
      <rPr>
        <strike/>
        <sz val="10"/>
        <color theme="1"/>
        <rFont val="Times New Roman"/>
        <family val="1"/>
        <charset val="186"/>
      </rPr>
      <t>grants, šķembas</t>
    </r>
    <r>
      <rPr>
        <sz val="10"/>
        <color theme="1"/>
        <rFont val="Times New Roman"/>
        <family val="1"/>
        <charset val="186"/>
      </rPr>
      <t xml:space="preserve"> asfalts</t>
    </r>
  </si>
  <si>
    <r>
      <rPr>
        <strike/>
        <sz val="10"/>
        <color theme="1"/>
        <rFont val="Times New Roman"/>
        <family val="1"/>
        <charset val="186"/>
      </rPr>
      <t xml:space="preserve">bez </t>
    </r>
    <r>
      <rPr>
        <sz val="10"/>
        <color theme="1"/>
        <rFont val="Times New Roman"/>
        <family val="1"/>
        <charset val="186"/>
      </rPr>
      <t>cits segums</t>
    </r>
  </si>
  <si>
    <r>
      <rPr>
        <strike/>
        <sz val="10"/>
        <color theme="1"/>
        <rFont val="Times New Roman"/>
        <family val="1"/>
        <charset val="186"/>
      </rPr>
      <t xml:space="preserve">asfalts, </t>
    </r>
    <r>
      <rPr>
        <sz val="10"/>
        <color theme="1"/>
        <rFont val="Times New Roman"/>
        <family val="1"/>
        <charset val="186"/>
      </rPr>
      <t>grants</t>
    </r>
  </si>
  <si>
    <t>bruģis, cits segums</t>
  </si>
  <si>
    <t>Laimdotas iela (pašvaldības statuss)</t>
  </si>
  <si>
    <r>
      <rPr>
        <strike/>
        <sz val="10"/>
        <color theme="1"/>
        <rFont val="Times New Roman"/>
        <family val="1"/>
        <charset val="186"/>
      </rPr>
      <t xml:space="preserve">šķembas, </t>
    </r>
    <r>
      <rPr>
        <sz val="10"/>
        <color theme="1"/>
        <rFont val="Times New Roman"/>
        <family val="1"/>
        <charset val="186"/>
      </rPr>
      <t>grants</t>
    </r>
  </si>
  <si>
    <r>
      <rPr>
        <strike/>
        <sz val="10"/>
        <color theme="1"/>
        <rFont val="Times New Roman"/>
        <family val="1"/>
        <charset val="186"/>
      </rPr>
      <t>grants</t>
    </r>
    <r>
      <rPr>
        <sz val="10"/>
        <color theme="1"/>
        <rFont val="Times New Roman"/>
        <family val="1"/>
        <charset val="186"/>
      </rPr>
      <t>, cits segums</t>
    </r>
  </si>
  <si>
    <r>
      <rPr>
        <strike/>
        <sz val="10"/>
        <color theme="1"/>
        <rFont val="Times New Roman"/>
        <family val="1"/>
        <charset val="186"/>
      </rPr>
      <t xml:space="preserve">grants </t>
    </r>
    <r>
      <rPr>
        <sz val="10"/>
        <color theme="1"/>
        <rFont val="Times New Roman"/>
        <family val="1"/>
        <charset val="186"/>
      </rPr>
      <t>asfalts</t>
    </r>
  </si>
  <si>
    <r>
      <rPr>
        <strike/>
        <sz val="10"/>
        <color theme="1"/>
        <rFont val="Times New Roman"/>
        <family val="1"/>
        <charset val="186"/>
      </rPr>
      <t xml:space="preserve">bez </t>
    </r>
    <r>
      <rPr>
        <sz val="10"/>
        <color theme="1"/>
        <rFont val="Times New Roman"/>
        <family val="1"/>
        <charset val="186"/>
      </rPr>
      <t>cits  seguma, grants</t>
    </r>
  </si>
  <si>
    <r>
      <rPr>
        <strike/>
        <sz val="10"/>
        <color theme="1"/>
        <rFont val="Times New Roman"/>
        <family val="1"/>
        <charset val="186"/>
      </rPr>
      <t xml:space="preserve">bez </t>
    </r>
    <r>
      <rPr>
        <sz val="10"/>
        <color theme="1"/>
        <rFont val="Times New Roman"/>
        <family val="1"/>
        <charset val="186"/>
      </rPr>
      <t>cits  seguma</t>
    </r>
  </si>
  <si>
    <r>
      <t xml:space="preserve">asfalts, </t>
    </r>
    <r>
      <rPr>
        <strike/>
        <sz val="10"/>
        <color theme="1"/>
        <rFont val="Times New Roman"/>
        <family val="1"/>
        <charset val="186"/>
      </rPr>
      <t>grants</t>
    </r>
    <r>
      <rPr>
        <sz val="10"/>
        <color theme="1"/>
        <rFont val="Times New Roman"/>
        <family val="1"/>
        <charset val="186"/>
      </rPr>
      <t xml:space="preserve"> cits segums</t>
    </r>
  </si>
  <si>
    <r>
      <rPr>
        <strike/>
        <sz val="10"/>
        <color theme="1"/>
        <rFont val="Times New Roman"/>
        <family val="1"/>
        <charset val="186"/>
      </rPr>
      <t>grants</t>
    </r>
    <r>
      <rPr>
        <sz val="10"/>
        <color theme="1"/>
        <rFont val="Times New Roman"/>
        <family val="1"/>
        <charset val="186"/>
      </rPr>
      <t xml:space="preserve"> asfalts</t>
    </r>
  </si>
  <si>
    <r>
      <t>asfalts</t>
    </r>
    <r>
      <rPr>
        <strike/>
        <sz val="10"/>
        <color theme="1"/>
        <rFont val="Times New Roman"/>
        <family val="1"/>
        <charset val="186"/>
      </rPr>
      <t>, grants</t>
    </r>
  </si>
  <si>
    <r>
      <rPr>
        <strike/>
        <sz val="10"/>
        <color theme="1"/>
        <rFont val="Times New Roman"/>
        <family val="1"/>
        <charset val="186"/>
      </rPr>
      <t xml:space="preserve">0.414  </t>
    </r>
    <r>
      <rPr>
        <sz val="10"/>
        <color theme="1"/>
        <rFont val="Times New Roman"/>
        <family val="1"/>
        <charset val="186"/>
      </rPr>
      <t>0.358</t>
    </r>
  </si>
  <si>
    <r>
      <rPr>
        <strike/>
        <sz val="10"/>
        <color theme="1"/>
        <rFont val="Times New Roman"/>
        <family val="1"/>
        <charset val="186"/>
      </rPr>
      <t xml:space="preserve">0.33 </t>
    </r>
    <r>
      <rPr>
        <sz val="10"/>
        <color theme="1"/>
        <rFont val="Times New Roman"/>
        <family val="1"/>
        <charset val="186"/>
      </rPr>
      <t>0.200</t>
    </r>
  </si>
  <si>
    <r>
      <rPr>
        <strike/>
        <sz val="10"/>
        <color theme="1"/>
        <rFont val="Times New Roman"/>
        <family val="1"/>
        <charset val="186"/>
      </rPr>
      <t>0.33</t>
    </r>
    <r>
      <rPr>
        <sz val="10"/>
        <color theme="1"/>
        <rFont val="Times New Roman"/>
        <family val="1"/>
        <charset val="186"/>
      </rPr>
      <t xml:space="preserve"> 0.130 </t>
    </r>
  </si>
  <si>
    <r>
      <rPr>
        <strike/>
        <sz val="10"/>
        <color theme="1"/>
        <rFont val="Times New Roman"/>
        <family val="1"/>
        <charset val="186"/>
      </rPr>
      <t>šķembas</t>
    </r>
    <r>
      <rPr>
        <sz val="10"/>
        <color theme="1"/>
        <rFont val="Times New Roman"/>
        <family val="1"/>
        <charset val="186"/>
      </rPr>
      <t xml:space="preserve"> cits segums</t>
    </r>
  </si>
  <si>
    <r>
      <rPr>
        <strike/>
        <sz val="10"/>
        <color theme="1"/>
        <rFont val="Times New Roman"/>
        <family val="1"/>
        <charset val="186"/>
      </rPr>
      <t>bez seguma</t>
    </r>
    <r>
      <rPr>
        <sz val="10"/>
        <color theme="1"/>
        <rFont val="Times New Roman"/>
        <family val="1"/>
        <charset val="186"/>
      </rPr>
      <t xml:space="preserve"> grants</t>
    </r>
  </si>
  <si>
    <r>
      <rPr>
        <strike/>
        <sz val="10"/>
        <color theme="1"/>
        <rFont val="Times New Roman"/>
        <family val="1"/>
        <charset val="186"/>
      </rPr>
      <t>bez</t>
    </r>
    <r>
      <rPr>
        <sz val="10"/>
        <color theme="1"/>
        <rFont val="Times New Roman"/>
        <family val="1"/>
        <charset val="186"/>
      </rPr>
      <t xml:space="preserve"> cits segums. grants</t>
    </r>
  </si>
  <si>
    <r>
      <rPr>
        <strike/>
        <sz val="10"/>
        <color theme="1"/>
        <rFont val="Times New Roman"/>
        <family val="1"/>
        <charset val="186"/>
      </rPr>
      <t>asfalts,</t>
    </r>
    <r>
      <rPr>
        <sz val="10"/>
        <color theme="1"/>
        <rFont val="Times New Roman"/>
        <family val="1"/>
        <charset val="186"/>
      </rPr>
      <t xml:space="preserve"> grants</t>
    </r>
  </si>
  <si>
    <r>
      <t xml:space="preserve">asfalts, grants, </t>
    </r>
    <r>
      <rPr>
        <strike/>
        <sz val="10"/>
        <color theme="1"/>
        <rFont val="Times New Roman"/>
        <family val="1"/>
        <charset val="186"/>
      </rPr>
      <t>šķembas</t>
    </r>
  </si>
  <si>
    <r>
      <rPr>
        <strike/>
        <sz val="10"/>
        <color theme="1"/>
        <rFont val="Times New Roman"/>
        <family val="1"/>
        <charset val="186"/>
      </rPr>
      <t xml:space="preserve">bez </t>
    </r>
    <r>
      <rPr>
        <sz val="10"/>
        <color theme="1"/>
        <rFont val="Times New Roman"/>
        <family val="1"/>
        <charset val="186"/>
      </rPr>
      <t>cits  segums</t>
    </r>
  </si>
  <si>
    <r>
      <rPr>
        <strike/>
        <sz val="10"/>
        <color theme="1"/>
        <rFont val="Times New Roman"/>
        <family val="1"/>
        <charset val="186"/>
      </rPr>
      <t xml:space="preserve">bez </t>
    </r>
    <r>
      <rPr>
        <sz val="10"/>
        <color theme="1"/>
        <rFont val="Times New Roman"/>
        <family val="1"/>
        <charset val="186"/>
      </rPr>
      <t>cits  segums, grants</t>
    </r>
  </si>
  <si>
    <r>
      <rPr>
        <strike/>
        <sz val="10"/>
        <color theme="1"/>
        <rFont val="Times New Roman"/>
        <family val="1"/>
        <charset val="186"/>
      </rPr>
      <t xml:space="preserve">bez </t>
    </r>
    <r>
      <rPr>
        <sz val="10"/>
        <color theme="1"/>
        <rFont val="Times New Roman"/>
        <family val="1"/>
        <charset val="186"/>
      </rPr>
      <t xml:space="preserve">cits  segums </t>
    </r>
  </si>
  <si>
    <r>
      <t xml:space="preserve">grants, šķembas </t>
    </r>
    <r>
      <rPr>
        <sz val="10"/>
        <color theme="1"/>
        <rFont val="Times New Roman"/>
        <family val="1"/>
        <charset val="186"/>
      </rPr>
      <t xml:space="preserve">asfalts </t>
    </r>
  </si>
  <si>
    <t>Ceriņu iela ar pievedceļiem</t>
  </si>
  <si>
    <r>
      <rPr>
        <strike/>
        <sz val="10"/>
        <color theme="1"/>
        <rFont val="Times New Roman"/>
        <family val="1"/>
        <charset val="186"/>
      </rPr>
      <t>grants</t>
    </r>
    <r>
      <rPr>
        <sz val="10"/>
        <color theme="1"/>
        <rFont val="Times New Roman"/>
        <family val="1"/>
        <charset val="186"/>
      </rPr>
      <t xml:space="preserve"> asfalts, virsma</t>
    </r>
  </si>
  <si>
    <r>
      <rPr>
        <strike/>
        <sz val="10"/>
        <color theme="1"/>
        <rFont val="Times New Roman"/>
        <family val="1"/>
        <charset val="186"/>
      </rPr>
      <t>grants</t>
    </r>
    <r>
      <rPr>
        <sz val="10"/>
        <color theme="1"/>
        <rFont val="Times New Roman"/>
        <family val="1"/>
        <charset val="186"/>
      </rPr>
      <t>, asfalts</t>
    </r>
  </si>
  <si>
    <r>
      <t>asfalts,</t>
    </r>
    <r>
      <rPr>
        <strike/>
        <sz val="10"/>
        <color theme="1"/>
        <rFont val="Times New Roman"/>
        <family val="1"/>
        <charset val="186"/>
      </rPr>
      <t>virsma</t>
    </r>
    <r>
      <rPr>
        <sz val="10"/>
        <color theme="1"/>
        <rFont val="Times New Roman"/>
        <family val="1"/>
        <charset val="186"/>
      </rPr>
      <t xml:space="preserve"> grants</t>
    </r>
  </si>
  <si>
    <t>asfalts, virsma, grants</t>
  </si>
  <si>
    <r>
      <t xml:space="preserve">grants, </t>
    </r>
    <r>
      <rPr>
        <strike/>
        <sz val="10"/>
        <color theme="1"/>
        <rFont val="Times New Roman"/>
        <family val="1"/>
        <charset val="186"/>
      </rPr>
      <t>šķembas</t>
    </r>
  </si>
  <si>
    <t>asfalts, grants cits segums</t>
  </si>
  <si>
    <t>asfalts, virsma, cits segums</t>
  </si>
  <si>
    <r>
      <rPr>
        <strike/>
        <sz val="10"/>
        <color theme="1"/>
        <rFont val="Times New Roman"/>
        <family val="1"/>
        <charset val="186"/>
      </rPr>
      <t xml:space="preserve">šķembas </t>
    </r>
    <r>
      <rPr>
        <sz val="10"/>
        <color theme="1"/>
        <rFont val="Times New Roman"/>
        <family val="1"/>
        <charset val="186"/>
      </rPr>
      <t>grants</t>
    </r>
  </si>
  <si>
    <r>
      <rPr>
        <strike/>
        <sz val="10"/>
        <color theme="1"/>
        <rFont val="Times New Roman"/>
        <family val="1"/>
        <charset val="186"/>
      </rPr>
      <t>0.81</t>
    </r>
    <r>
      <rPr>
        <sz val="10"/>
        <color theme="1"/>
        <rFont val="Times New Roman"/>
        <family val="1"/>
        <charset val="186"/>
      </rPr>
      <t xml:space="preserve"> 0.860</t>
    </r>
  </si>
  <si>
    <r>
      <rPr>
        <strike/>
        <sz val="10"/>
        <color theme="1"/>
        <rFont val="Times New Roman"/>
        <family val="1"/>
        <charset val="186"/>
      </rPr>
      <t>bruģis</t>
    </r>
    <r>
      <rPr>
        <sz val="10"/>
        <color theme="1"/>
        <rFont val="Times New Roman"/>
        <family val="1"/>
        <charset val="186"/>
      </rPr>
      <t xml:space="preserve"> asfalts</t>
    </r>
  </si>
  <si>
    <r>
      <rPr>
        <strike/>
        <sz val="10"/>
        <color theme="1"/>
        <rFont val="Times New Roman"/>
        <family val="1"/>
        <charset val="186"/>
      </rPr>
      <t>asfalts</t>
    </r>
    <r>
      <rPr>
        <sz val="10"/>
        <color theme="1"/>
        <rFont val="Times New Roman"/>
        <family val="1"/>
        <charset val="186"/>
      </rPr>
      <t xml:space="preserve"> grants</t>
    </r>
  </si>
  <si>
    <t>Mežrožu iela ar pievedceļu</t>
  </si>
  <si>
    <r>
      <rPr>
        <strike/>
        <sz val="10"/>
        <color theme="1"/>
        <rFont val="Times New Roman"/>
        <family val="1"/>
        <charset val="186"/>
      </rPr>
      <t xml:space="preserve">virsma, </t>
    </r>
    <r>
      <rPr>
        <sz val="10"/>
        <color theme="1"/>
        <rFont val="Times New Roman"/>
        <family val="1"/>
        <charset val="186"/>
      </rPr>
      <t>grants</t>
    </r>
  </si>
  <si>
    <t>Nēģu iela ar pievedceļu</t>
  </si>
  <si>
    <r>
      <rPr>
        <strike/>
        <sz val="10"/>
        <color theme="1"/>
        <rFont val="Times New Roman"/>
        <family val="1"/>
        <charset val="186"/>
      </rPr>
      <t>0.575</t>
    </r>
    <r>
      <rPr>
        <sz val="10"/>
        <color theme="1"/>
        <rFont val="Times New Roman"/>
        <family val="1"/>
        <charset val="186"/>
      </rPr>
      <t xml:space="preserve"> 0.480</t>
    </r>
  </si>
  <si>
    <r>
      <rPr>
        <strike/>
        <sz val="10"/>
        <color theme="1"/>
        <rFont val="Times New Roman"/>
        <family val="1"/>
        <charset val="186"/>
      </rPr>
      <t>grants</t>
    </r>
    <r>
      <rPr>
        <sz val="10"/>
        <color theme="1"/>
        <rFont val="Times New Roman"/>
        <family val="1"/>
        <charset val="186"/>
      </rPr>
      <t xml:space="preserve"> bruģis, cits segums</t>
    </r>
  </si>
  <si>
    <r>
      <t xml:space="preserve">virsma, </t>
    </r>
    <r>
      <rPr>
        <strike/>
        <sz val="10"/>
        <color theme="1"/>
        <rFont val="Times New Roman"/>
        <family val="1"/>
        <charset val="186"/>
      </rPr>
      <t>grants</t>
    </r>
  </si>
  <si>
    <r>
      <rPr>
        <strike/>
        <sz val="10"/>
        <color theme="1"/>
        <rFont val="Times New Roman"/>
        <family val="1"/>
        <charset val="186"/>
      </rPr>
      <t xml:space="preserve">0.45 </t>
    </r>
    <r>
      <rPr>
        <sz val="10"/>
        <color theme="1"/>
        <rFont val="Times New Roman"/>
        <family val="1"/>
        <charset val="186"/>
      </rPr>
      <t>0.380</t>
    </r>
  </si>
  <si>
    <r>
      <rPr>
        <strike/>
        <sz val="10"/>
        <color theme="1"/>
        <rFont val="Times New Roman"/>
        <family val="1"/>
        <charset val="186"/>
      </rPr>
      <t xml:space="preserve">0.1 </t>
    </r>
    <r>
      <rPr>
        <sz val="10"/>
        <color theme="1"/>
        <rFont val="Times New Roman"/>
        <family val="1"/>
        <charset val="186"/>
      </rPr>
      <t xml:space="preserve"> 0.170</t>
    </r>
  </si>
  <si>
    <t>Tulpju iela ar pievedceļu</t>
  </si>
  <si>
    <t>Ūdensrožu iela ar pievedceļu</t>
  </si>
  <si>
    <r>
      <rPr>
        <strike/>
        <sz val="10"/>
        <color theme="1"/>
        <rFont val="Times New Roman"/>
        <family val="1"/>
        <charset val="186"/>
      </rPr>
      <t>šķembas, grunts</t>
    </r>
    <r>
      <rPr>
        <sz val="10"/>
        <color theme="1"/>
        <rFont val="Times New Roman"/>
        <family val="1"/>
        <charset val="186"/>
      </rPr>
      <t xml:space="preserve"> grants</t>
    </r>
  </si>
  <si>
    <t>Zeltiņu iela</t>
  </si>
  <si>
    <r>
      <rPr>
        <strike/>
        <sz val="10"/>
        <color theme="1"/>
        <rFont val="Times New Roman"/>
        <family val="1"/>
        <charset val="186"/>
      </rPr>
      <t xml:space="preserve">0.71 </t>
    </r>
    <r>
      <rPr>
        <sz val="10"/>
        <color theme="1"/>
        <rFont val="Times New Roman"/>
        <family val="1"/>
        <charset val="186"/>
      </rPr>
      <t>0.810</t>
    </r>
  </si>
  <si>
    <t>Ziedu iela (posmā no Zvejnieka ielas līdz Pļavu ielai)  pievedceļš</t>
  </si>
  <si>
    <r>
      <rPr>
        <strike/>
        <sz val="10"/>
        <color theme="1"/>
        <rFont val="Times New Roman"/>
        <family val="1"/>
        <charset val="186"/>
      </rPr>
      <t>0.46</t>
    </r>
    <r>
      <rPr>
        <sz val="10"/>
        <color theme="1"/>
        <rFont val="Times New Roman"/>
        <family val="1"/>
        <charset val="186"/>
      </rPr>
      <t xml:space="preserve"> 0.470</t>
    </r>
  </si>
  <si>
    <r>
      <rPr>
        <strike/>
        <sz val="10"/>
        <rFont val="Times New Roman"/>
        <family val="1"/>
        <charset val="186"/>
      </rPr>
      <t>grunts</t>
    </r>
    <r>
      <rPr>
        <sz val="10"/>
        <rFont val="Times New Roman"/>
        <family val="1"/>
        <charset val="186"/>
      </rPr>
      <t xml:space="preserve">  grants</t>
    </r>
  </si>
  <si>
    <r>
      <rPr>
        <strike/>
        <sz val="10"/>
        <rFont val="Times New Roman"/>
        <family val="1"/>
        <charset val="186"/>
      </rPr>
      <t>grunts</t>
    </r>
    <r>
      <rPr>
        <sz val="10"/>
        <rFont val="Times New Roman"/>
        <family val="1"/>
        <charset val="186"/>
      </rPr>
      <t xml:space="preserve"> cits segums, grants</t>
    </r>
  </si>
  <si>
    <r>
      <rPr>
        <strike/>
        <sz val="10"/>
        <rFont val="Times New Roman"/>
        <family val="1"/>
        <charset val="186"/>
      </rPr>
      <t>grunts</t>
    </r>
    <r>
      <rPr>
        <sz val="10"/>
        <rFont val="Times New Roman"/>
        <family val="1"/>
        <charset val="186"/>
      </rPr>
      <t xml:space="preserve"> cits segums</t>
    </r>
  </si>
  <si>
    <r>
      <rPr>
        <strike/>
        <sz val="10"/>
        <rFont val="Times New Roman"/>
        <family val="1"/>
        <charset val="186"/>
      </rPr>
      <t>grunts</t>
    </r>
    <r>
      <rPr>
        <sz val="10"/>
        <rFont val="Times New Roman"/>
        <family val="1"/>
        <charset val="186"/>
      </rPr>
      <t xml:space="preserve"> grants</t>
    </r>
  </si>
  <si>
    <r>
      <rPr>
        <strike/>
        <sz val="10"/>
        <rFont val="Times New Roman"/>
        <family val="1"/>
        <charset val="186"/>
      </rPr>
      <t>grunts</t>
    </r>
    <r>
      <rPr>
        <sz val="10"/>
        <rFont val="Times New Roman"/>
        <family val="1"/>
        <charset val="186"/>
      </rPr>
      <t xml:space="preserve"> grants, asfalts</t>
    </r>
  </si>
  <si>
    <t>??? 0.040 grants??</t>
  </si>
  <si>
    <r>
      <rPr>
        <strike/>
        <sz val="10"/>
        <color theme="1"/>
        <rFont val="Times New Roman"/>
        <family val="1"/>
        <charset val="186"/>
      </rPr>
      <t xml:space="preserve">3.25 </t>
    </r>
    <r>
      <rPr>
        <sz val="10"/>
        <color theme="1"/>
        <rFont val="Times New Roman"/>
        <family val="1"/>
        <charset val="186"/>
      </rPr>
      <t>1.71</t>
    </r>
  </si>
  <si>
    <r>
      <t xml:space="preserve">asfalts, </t>
    </r>
    <r>
      <rPr>
        <strike/>
        <sz val="10"/>
        <rFont val="Times New Roman"/>
        <family val="1"/>
        <charset val="186"/>
      </rPr>
      <t>grunts</t>
    </r>
    <r>
      <rPr>
        <sz val="10"/>
        <rFont val="Times New Roman"/>
        <family val="1"/>
        <charset val="186"/>
      </rPr>
      <t xml:space="preserve"> cits segums</t>
    </r>
  </si>
  <si>
    <r>
      <rPr>
        <strike/>
        <sz val="10"/>
        <rFont val="Times New Roman"/>
        <family val="1"/>
        <charset val="186"/>
      </rPr>
      <t>grunts</t>
    </r>
    <r>
      <rPr>
        <sz val="10"/>
        <rFont val="Times New Roman"/>
        <family val="1"/>
        <charset val="186"/>
      </rPr>
      <t xml:space="preserve"> grants, cits segums</t>
    </r>
  </si>
  <si>
    <r>
      <rPr>
        <strike/>
        <sz val="10"/>
        <color theme="1"/>
        <rFont val="Times New Roman"/>
        <family val="1"/>
        <charset val="186"/>
      </rPr>
      <t>šķembas</t>
    </r>
    <r>
      <rPr>
        <sz val="10"/>
        <color theme="1"/>
        <rFont val="Times New Roman"/>
        <family val="1"/>
        <charset val="186"/>
      </rPr>
      <t>, grants</t>
    </r>
  </si>
  <si>
    <r>
      <rPr>
        <strike/>
        <sz val="10"/>
        <color theme="1"/>
        <rFont val="Times New Roman"/>
        <family val="1"/>
        <charset val="186"/>
      </rPr>
      <t xml:space="preserve">0.27 </t>
    </r>
    <r>
      <rPr>
        <sz val="10"/>
        <color theme="1"/>
        <rFont val="Times New Roman"/>
        <family val="1"/>
        <charset val="186"/>
      </rPr>
      <t>0.32</t>
    </r>
  </si>
  <si>
    <r>
      <rPr>
        <strike/>
        <sz val="10"/>
        <rFont val="Times New Roman"/>
        <family val="1"/>
        <charset val="186"/>
      </rPr>
      <t>grunts</t>
    </r>
    <r>
      <rPr>
        <sz val="10"/>
        <rFont val="Times New Roman"/>
        <family val="1"/>
        <charset val="186"/>
      </rPr>
      <t xml:space="preserve">  asfalts</t>
    </r>
  </si>
  <si>
    <r>
      <rPr>
        <strike/>
        <sz val="10"/>
        <color theme="1"/>
        <rFont val="Times New Roman"/>
        <family val="1"/>
        <charset val="186"/>
      </rPr>
      <t xml:space="preserve">0.066 </t>
    </r>
    <r>
      <rPr>
        <sz val="10"/>
        <color theme="1"/>
        <rFont val="Times New Roman"/>
        <family val="1"/>
        <charset val="186"/>
      </rPr>
      <t xml:space="preserve"> 0.073</t>
    </r>
  </si>
  <si>
    <r>
      <rPr>
        <strike/>
        <sz val="10"/>
        <color theme="1"/>
        <rFont val="Times New Roman"/>
        <family val="1"/>
        <charset val="186"/>
      </rPr>
      <t xml:space="preserve">0.122 </t>
    </r>
    <r>
      <rPr>
        <sz val="10"/>
        <color theme="1"/>
        <rFont val="Times New Roman"/>
        <family val="1"/>
        <charset val="186"/>
      </rPr>
      <t xml:space="preserve"> 0.130</t>
    </r>
  </si>
  <si>
    <r>
      <t xml:space="preserve">asfalts, </t>
    </r>
    <r>
      <rPr>
        <strike/>
        <sz val="10"/>
        <color theme="1"/>
        <rFont val="Times New Roman"/>
        <family val="1"/>
        <charset val="186"/>
      </rPr>
      <t xml:space="preserve">grunts  </t>
    </r>
    <r>
      <rPr>
        <sz val="10"/>
        <color theme="1"/>
        <rFont val="Times New Roman"/>
        <family val="1"/>
        <charset val="186"/>
      </rPr>
      <t>grants</t>
    </r>
  </si>
  <si>
    <r>
      <rPr>
        <strike/>
        <sz val="10"/>
        <color theme="1"/>
        <rFont val="Times New Roman"/>
        <family val="1"/>
        <charset val="186"/>
      </rPr>
      <t xml:space="preserve">0.31 </t>
    </r>
    <r>
      <rPr>
        <sz val="10"/>
        <color theme="1"/>
        <rFont val="Times New Roman"/>
        <family val="1"/>
        <charset val="186"/>
      </rPr>
      <t>0.305</t>
    </r>
  </si>
  <si>
    <r>
      <rPr>
        <strike/>
        <sz val="10"/>
        <color theme="1"/>
        <rFont val="Times New Roman"/>
        <family val="1"/>
        <charset val="186"/>
      </rPr>
      <t>grants,</t>
    </r>
    <r>
      <rPr>
        <sz val="10"/>
        <color theme="1"/>
        <rFont val="Times New Roman"/>
        <family val="1"/>
        <charset val="186"/>
      </rPr>
      <t xml:space="preserve"> asfalts</t>
    </r>
  </si>
  <si>
    <r>
      <rPr>
        <strike/>
        <sz val="10"/>
        <color theme="1"/>
        <rFont val="Times New Roman"/>
        <family val="1"/>
        <charset val="186"/>
      </rPr>
      <t xml:space="preserve">grants </t>
    </r>
    <r>
      <rPr>
        <sz val="10"/>
        <color theme="1"/>
        <rFont val="Times New Roman"/>
        <family val="1"/>
        <charset val="186"/>
      </rPr>
      <t xml:space="preserve"> asfalts, cits segums</t>
    </r>
  </si>
  <si>
    <r>
      <rPr>
        <strike/>
        <sz val="10"/>
        <color theme="1"/>
        <rFont val="Times New Roman"/>
        <family val="1"/>
        <charset val="186"/>
      </rPr>
      <t>šķembas,</t>
    </r>
    <r>
      <rPr>
        <sz val="10"/>
        <color theme="1"/>
        <rFont val="Times New Roman"/>
        <family val="1"/>
        <charset val="186"/>
      </rPr>
      <t xml:space="preserve"> asfalts</t>
    </r>
  </si>
  <si>
    <r>
      <rPr>
        <strike/>
        <sz val="10"/>
        <color theme="1"/>
        <rFont val="Times New Roman"/>
        <family val="1"/>
        <charset val="186"/>
      </rPr>
      <t xml:space="preserve">0.37  </t>
    </r>
    <r>
      <rPr>
        <sz val="10"/>
        <color theme="1"/>
        <rFont val="Times New Roman"/>
        <family val="1"/>
        <charset val="186"/>
      </rPr>
      <t>0.32</t>
    </r>
  </si>
  <si>
    <r>
      <rPr>
        <strike/>
        <sz val="10"/>
        <color theme="1"/>
        <rFont val="Times New Roman"/>
        <family val="1"/>
        <charset val="186"/>
      </rPr>
      <t>šķembas,</t>
    </r>
    <r>
      <rPr>
        <sz val="10"/>
        <color theme="1"/>
        <rFont val="Times New Roman"/>
        <family val="1"/>
        <charset val="186"/>
      </rPr>
      <t xml:space="preserve"> grants</t>
    </r>
  </si>
  <si>
    <r>
      <rPr>
        <strike/>
        <sz val="10"/>
        <color theme="1"/>
        <rFont val="Times New Roman"/>
        <family val="1"/>
        <charset val="186"/>
      </rPr>
      <t xml:space="preserve">grants  </t>
    </r>
    <r>
      <rPr>
        <sz val="10"/>
        <color theme="1"/>
        <rFont val="Times New Roman"/>
        <family val="1"/>
        <charset val="186"/>
      </rPr>
      <t>cits segums</t>
    </r>
  </si>
  <si>
    <r>
      <rPr>
        <strike/>
        <sz val="10"/>
        <color theme="1"/>
        <rFont val="Times New Roman"/>
        <family val="1"/>
        <charset val="186"/>
      </rPr>
      <t>grants,</t>
    </r>
    <r>
      <rPr>
        <sz val="10"/>
        <color theme="1"/>
        <rFont val="Times New Roman"/>
        <family val="1"/>
        <charset val="186"/>
      </rPr>
      <t xml:space="preserve"> asfalts, cits segums</t>
    </r>
  </si>
  <si>
    <r>
      <t xml:space="preserve">asfalts, grants </t>
    </r>
    <r>
      <rPr>
        <strike/>
        <sz val="10"/>
        <color theme="1"/>
        <rFont val="Times New Roman"/>
        <family val="1"/>
        <charset val="186"/>
      </rPr>
      <t>grunts</t>
    </r>
  </si>
  <si>
    <r>
      <rPr>
        <strike/>
        <sz val="10"/>
        <color theme="1"/>
        <rFont val="Times New Roman"/>
        <family val="1"/>
        <charset val="186"/>
      </rPr>
      <t>0.42</t>
    </r>
    <r>
      <rPr>
        <sz val="10"/>
        <color theme="1"/>
        <rFont val="Times New Roman"/>
        <family val="1"/>
        <charset val="186"/>
      </rPr>
      <t xml:space="preserve"> 0.425</t>
    </r>
  </si>
  <si>
    <r>
      <rPr>
        <strike/>
        <sz val="10"/>
        <color theme="1"/>
        <rFont val="Times New Roman"/>
        <family val="1"/>
        <charset val="186"/>
      </rPr>
      <t xml:space="preserve">2.42 </t>
    </r>
    <r>
      <rPr>
        <sz val="10"/>
        <color theme="1"/>
        <rFont val="Times New Roman"/>
        <family val="1"/>
        <charset val="186"/>
      </rPr>
      <t xml:space="preserve"> 2.54</t>
    </r>
  </si>
  <si>
    <r>
      <rPr>
        <strike/>
        <sz val="10"/>
        <color theme="1"/>
        <rFont val="Times New Roman"/>
        <family val="1"/>
        <charset val="186"/>
      </rPr>
      <t>0.325</t>
    </r>
    <r>
      <rPr>
        <sz val="10"/>
        <color theme="1"/>
        <rFont val="Times New Roman"/>
        <family val="1"/>
        <charset val="186"/>
      </rPr>
      <t xml:space="preserve"> 0.320</t>
    </r>
  </si>
  <si>
    <r>
      <t xml:space="preserve">asfalts, </t>
    </r>
    <r>
      <rPr>
        <strike/>
        <sz val="10"/>
        <color theme="1"/>
        <rFont val="Times New Roman"/>
        <family val="1"/>
        <charset val="186"/>
      </rPr>
      <t>grants, bez</t>
    </r>
    <r>
      <rPr>
        <sz val="10"/>
        <color theme="1"/>
        <rFont val="Times New Roman"/>
        <family val="1"/>
        <charset val="186"/>
      </rPr>
      <t xml:space="preserve">  cits seguma</t>
    </r>
  </si>
  <si>
    <t>asfalts, cits seguma</t>
  </si>
  <si>
    <t>asfalts, grants, cits seguma</t>
  </si>
  <si>
    <r>
      <rPr>
        <strike/>
        <sz val="10"/>
        <color theme="1"/>
        <rFont val="Times New Roman"/>
        <family val="1"/>
        <charset val="186"/>
      </rPr>
      <t>šķembas,</t>
    </r>
    <r>
      <rPr>
        <sz val="10"/>
        <color theme="1"/>
        <rFont val="Times New Roman"/>
        <family val="1"/>
        <charset val="186"/>
      </rPr>
      <t xml:space="preserve"> grants asfalts</t>
    </r>
  </si>
  <si>
    <r>
      <rPr>
        <strike/>
        <sz val="10"/>
        <color theme="1"/>
        <rFont val="Times New Roman"/>
        <family val="1"/>
        <charset val="186"/>
      </rPr>
      <t xml:space="preserve">0.97 </t>
    </r>
    <r>
      <rPr>
        <sz val="10"/>
        <color theme="1"/>
        <rFont val="Times New Roman"/>
        <family val="1"/>
        <charset val="186"/>
      </rPr>
      <t>1.070</t>
    </r>
  </si>
  <si>
    <t>grants cits segums</t>
  </si>
  <si>
    <r>
      <rPr>
        <strike/>
        <sz val="10"/>
        <color theme="1"/>
        <rFont val="Times New Roman"/>
        <family val="1"/>
        <charset val="186"/>
      </rPr>
      <t xml:space="preserve">grants </t>
    </r>
    <r>
      <rPr>
        <sz val="10"/>
        <color theme="1"/>
        <rFont val="Times New Roman"/>
        <family val="1"/>
        <charset val="186"/>
      </rPr>
      <t>cits segums</t>
    </r>
  </si>
  <si>
    <r>
      <rPr>
        <strike/>
        <sz val="10"/>
        <color theme="1"/>
        <rFont val="Times New Roman"/>
        <family val="1"/>
        <charset val="186"/>
      </rPr>
      <t>bez</t>
    </r>
    <r>
      <rPr>
        <sz val="10"/>
        <color theme="1"/>
        <rFont val="Times New Roman"/>
        <family val="1"/>
        <charset val="186"/>
      </rPr>
      <t xml:space="preserve"> cits seguma</t>
    </r>
  </si>
  <si>
    <r>
      <rPr>
        <strike/>
        <sz val="10"/>
        <color theme="1"/>
        <rFont val="Times New Roman"/>
        <family val="1"/>
        <charset val="186"/>
      </rPr>
      <t>šķembas,</t>
    </r>
    <r>
      <rPr>
        <sz val="10"/>
        <color theme="1"/>
        <rFont val="Times New Roman"/>
        <family val="1"/>
        <charset val="186"/>
      </rPr>
      <t xml:space="preserve"> grants </t>
    </r>
  </si>
  <si>
    <r>
      <rPr>
        <strike/>
        <sz val="10"/>
        <color theme="1"/>
        <rFont val="Times New Roman"/>
        <family val="1"/>
        <charset val="186"/>
      </rPr>
      <t>šķembas,</t>
    </r>
    <r>
      <rPr>
        <sz val="10"/>
        <color theme="1"/>
        <rFont val="Times New Roman"/>
        <family val="1"/>
        <charset val="186"/>
      </rPr>
      <t xml:space="preserve"> cits segums</t>
    </r>
  </si>
  <si>
    <r>
      <rPr>
        <strike/>
        <sz val="10"/>
        <color theme="1"/>
        <rFont val="Times New Roman"/>
        <family val="1"/>
        <charset val="186"/>
      </rPr>
      <t>bez</t>
    </r>
    <r>
      <rPr>
        <sz val="10"/>
        <color theme="1"/>
        <rFont val="Times New Roman"/>
        <family val="1"/>
        <charset val="186"/>
      </rPr>
      <t xml:space="preserve"> cits segums, grants</t>
    </r>
  </si>
  <si>
    <t>bez cits segums, grants</t>
  </si>
  <si>
    <r>
      <rPr>
        <strike/>
        <sz val="10"/>
        <color theme="1"/>
        <rFont val="Times New Roman"/>
        <family val="1"/>
        <charset val="186"/>
      </rPr>
      <t xml:space="preserve">grants </t>
    </r>
    <r>
      <rPr>
        <sz val="10"/>
        <color theme="1"/>
        <rFont val="Times New Roman"/>
        <family val="1"/>
        <charset val="186"/>
      </rPr>
      <t>bruģis, cits segums</t>
    </r>
  </si>
  <si>
    <r>
      <t xml:space="preserve">asfalts, </t>
    </r>
    <r>
      <rPr>
        <strike/>
        <sz val="10"/>
        <color theme="1"/>
        <rFont val="Times New Roman"/>
        <family val="1"/>
        <charset val="186"/>
      </rPr>
      <t xml:space="preserve">grants </t>
    </r>
    <r>
      <rPr>
        <sz val="10"/>
        <color theme="1"/>
        <rFont val="Times New Roman"/>
        <family val="1"/>
        <charset val="186"/>
      </rPr>
      <t>cits segums</t>
    </r>
  </si>
  <si>
    <t>LVC pie Siguļiem</t>
  </si>
  <si>
    <r>
      <rPr>
        <strike/>
        <sz val="10"/>
        <color theme="1"/>
        <rFont val="Times New Roman"/>
        <family val="1"/>
        <charset val="186"/>
      </rPr>
      <t>0.218</t>
    </r>
    <r>
      <rPr>
        <sz val="10"/>
        <color theme="1"/>
        <rFont val="Times New Roman"/>
        <family val="1"/>
        <charset val="186"/>
      </rPr>
      <t xml:space="preserve"> 0.261</t>
    </r>
  </si>
  <si>
    <t>cits segums. grants</t>
  </si>
  <si>
    <t>Grants vairs nav!</t>
  </si>
  <si>
    <t>LVC pie Gaujas</t>
  </si>
  <si>
    <r>
      <rPr>
        <strike/>
        <sz val="10"/>
        <color theme="1"/>
        <rFont val="Times New Roman"/>
        <family val="1"/>
        <charset val="186"/>
      </rPr>
      <t xml:space="preserve">0.24  </t>
    </r>
    <r>
      <rPr>
        <sz val="10"/>
        <color theme="1"/>
        <rFont val="Times New Roman"/>
        <family val="1"/>
        <charset val="186"/>
      </rPr>
      <t>0.210</t>
    </r>
  </si>
  <si>
    <t>grants, grunts</t>
  </si>
  <si>
    <t>Paralēlais ceļš posmā no Circle K apļa līdz Inču ielai</t>
  </si>
  <si>
    <r>
      <t>asfalts,</t>
    </r>
    <r>
      <rPr>
        <sz val="10"/>
        <color rgb="FFFF0000"/>
        <rFont val="Times New Roman"/>
        <family val="1"/>
        <charset val="186"/>
      </rPr>
      <t xml:space="preserve"> grants</t>
    </r>
  </si>
  <si>
    <t>Nav grants</t>
  </si>
  <si>
    <t>Carnikavas pagasta autoceļu un to posmu saraksts ar noteiktām uzturēšana klasēm ziemas un vasaras sezonā no 2024.gada 16.oktobrim līdz 2025. gada 15.oktobrim</t>
  </si>
  <si>
    <t>Ādažu pagasta  pašvaldības autoceļu un to posmu saraksts ar noteiktām uzturēšana klasēm ziemas un vasaras sezonā no 2024.gada 16.oktobrim līdz 2025. gada 15.oktobrim</t>
  </si>
  <si>
    <r>
      <rPr>
        <strike/>
        <sz val="10"/>
        <rFont val="Times New Roman"/>
        <family val="1"/>
        <charset val="186"/>
      </rPr>
      <t>grants,</t>
    </r>
    <r>
      <rPr>
        <sz val="10"/>
        <rFont val="Times New Roman"/>
        <family val="1"/>
        <charset val="186"/>
      </rPr>
      <t xml:space="preserve"> cits segums</t>
    </r>
  </si>
  <si>
    <t>Neprecīzas summas, jo km ailē ir labojumi, kuri nepieskaitās</t>
  </si>
  <si>
    <t>Ielu garumi un segumu tipi precizēti saskaņā ar 2024.gada decembrī VSIA "Latvijas valsts ceļi"  apstiprinātajiem ceļu sarakstiem ar uzmērītajiem precizētajiem kadastra datiem par novada ceļiem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</si>
</sst>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26]0.00"/>
    <numFmt numFmtId="165" formatCode="[$-426]General"/>
    <numFmt numFmtId="166" formatCode="[$Ls-426]&quot; &quot;#,##0.00;[Red][$Ls-426]&quot; -&quot;#,##0.00"/>
    <numFmt numFmtId="167" formatCode="0.0"/>
    <numFmt numFmtId="168" formatCode="[$-426]0.000"/>
    <numFmt numFmtId="169" formatCode="0.000"/>
  </numFmts>
  <fonts count="34">
    <font>
      <sz val="11"/>
      <color theme="1"/>
      <name val="Arial"/>
      <family val="2"/>
      <charset val="186"/>
    </font>
    <font>
      <sz val="10"/>
      <name val="Times New Roman"/>
      <family val="1"/>
      <charset val="186"/>
    </font>
    <font>
      <sz val="10"/>
      <color theme="1"/>
      <name val="Arial1"/>
      <charset val="186"/>
    </font>
    <font>
      <b/>
      <i/>
      <sz val="16"/>
      <color theme="1"/>
      <name val="Arial"/>
      <family val="2"/>
      <charset val="186"/>
    </font>
    <font>
      <b/>
      <i/>
      <u/>
      <sz val="11"/>
      <color theme="1"/>
      <name val="Arial"/>
      <family val="2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</font>
    <font>
      <sz val="10"/>
      <color rgb="FF000000"/>
      <name val="Times New Roman"/>
      <family val="1"/>
      <charset val="186"/>
    </font>
    <font>
      <b/>
      <sz val="11"/>
      <color theme="1"/>
      <name val="Arial"/>
      <family val="2"/>
      <charset val="186"/>
    </font>
    <font>
      <sz val="10"/>
      <color rgb="FF0070C0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b/>
      <i/>
      <sz val="10"/>
      <color rgb="FF000000"/>
      <name val="Times New Roman"/>
      <family val="1"/>
      <charset val="186"/>
    </font>
    <font>
      <sz val="8"/>
      <name val="Arial"/>
      <family val="2"/>
      <charset val="186"/>
    </font>
    <font>
      <sz val="10"/>
      <color rgb="FFFF0000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sz val="11"/>
      <color rgb="FFFF0000"/>
      <name val="Arial"/>
      <family val="2"/>
      <charset val="186"/>
    </font>
    <font>
      <strike/>
      <sz val="10"/>
      <color rgb="FFFF0000"/>
      <name val="Times New Roman"/>
      <family val="1"/>
      <charset val="186"/>
    </font>
    <font>
      <strike/>
      <sz val="10"/>
      <name val="Times New Roman"/>
      <family val="1"/>
      <charset val="186"/>
    </font>
    <font>
      <sz val="10"/>
      <color theme="1"/>
      <name val="Arial"/>
      <family val="2"/>
      <charset val="186"/>
    </font>
    <font>
      <b/>
      <i/>
      <sz val="11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</fonts>
  <fills count="19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EEECE1"/>
      </patternFill>
    </fill>
    <fill>
      <patternFill patternType="solid">
        <fgColor theme="0"/>
        <bgColor rgb="FFFF99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EEECE1"/>
      </patternFill>
    </fill>
    <fill>
      <patternFill patternType="solid">
        <fgColor theme="4" tint="0.59999389629810485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92D050"/>
        <bgColor rgb="FFF2F2F2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165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6" fontId="4" fillId="0" borderId="0"/>
  </cellStyleXfs>
  <cellXfs count="278">
    <xf numFmtId="0" fontId="0" fillId="0" borderId="0" xfId="0"/>
    <xf numFmtId="165" fontId="5" fillId="0" borderId="0" xfId="1" applyFont="1"/>
    <xf numFmtId="165" fontId="6" fillId="0" borderId="0" xfId="1" applyFont="1"/>
    <xf numFmtId="165" fontId="7" fillId="0" borderId="0" xfId="1" applyFont="1" applyAlignment="1">
      <alignment vertical="center" wrapText="1"/>
    </xf>
    <xf numFmtId="165" fontId="5" fillId="0" borderId="0" xfId="1" applyFont="1" applyAlignment="1">
      <alignment horizontal="left"/>
    </xf>
    <xf numFmtId="165" fontId="5" fillId="3" borderId="0" xfId="1" applyFont="1" applyFill="1"/>
    <xf numFmtId="165" fontId="2" fillId="0" borderId="0" xfId="1"/>
    <xf numFmtId="165" fontId="2" fillId="0" borderId="0" xfId="1" applyAlignment="1">
      <alignment horizontal="center"/>
    </xf>
    <xf numFmtId="165" fontId="9" fillId="0" borderId="0" xfId="1" applyFont="1"/>
    <xf numFmtId="165" fontId="5" fillId="4" borderId="7" xfId="1" applyFont="1" applyFill="1" applyBorder="1" applyAlignment="1">
      <alignment horizontal="left" vertical="center" wrapText="1"/>
    </xf>
    <xf numFmtId="165" fontId="5" fillId="5" borderId="7" xfId="1" applyFont="1" applyFill="1" applyBorder="1" applyAlignment="1">
      <alignment horizontal="left" wrapText="1"/>
    </xf>
    <xf numFmtId="165" fontId="5" fillId="6" borderId="7" xfId="1" applyFont="1" applyFill="1" applyBorder="1" applyAlignment="1">
      <alignment horizontal="left" wrapText="1"/>
    </xf>
    <xf numFmtId="165" fontId="5" fillId="6" borderId="7" xfId="1" applyFont="1" applyFill="1" applyBorder="1" applyAlignment="1">
      <alignment horizontal="left" vertical="center" wrapText="1"/>
    </xf>
    <xf numFmtId="165" fontId="5" fillId="6" borderId="9" xfId="1" applyFont="1" applyFill="1" applyBorder="1" applyAlignment="1">
      <alignment horizontal="center" vertical="center" wrapText="1"/>
    </xf>
    <xf numFmtId="165" fontId="5" fillId="6" borderId="1" xfId="1" applyFont="1" applyFill="1" applyBorder="1" applyAlignment="1">
      <alignment horizontal="center" vertical="center" wrapText="1"/>
    </xf>
    <xf numFmtId="165" fontId="5" fillId="6" borderId="1" xfId="1" applyFont="1" applyFill="1" applyBorder="1" applyAlignment="1">
      <alignment horizontal="center" wrapText="1"/>
    </xf>
    <xf numFmtId="165" fontId="5" fillId="5" borderId="1" xfId="1" applyFont="1" applyFill="1" applyBorder="1" applyAlignment="1">
      <alignment horizontal="center" vertical="center" wrapText="1"/>
    </xf>
    <xf numFmtId="165" fontId="5" fillId="6" borderId="1" xfId="1" applyFont="1" applyFill="1" applyBorder="1" applyAlignment="1">
      <alignment horizontal="center" vertical="center"/>
    </xf>
    <xf numFmtId="168" fontId="5" fillId="6" borderId="7" xfId="1" applyNumberFormat="1" applyFont="1" applyFill="1" applyBorder="1" applyAlignment="1">
      <alignment horizontal="center" vertical="center"/>
    </xf>
    <xf numFmtId="165" fontId="5" fillId="5" borderId="1" xfId="1" applyFont="1" applyFill="1" applyBorder="1" applyAlignment="1">
      <alignment horizontal="center" wrapText="1"/>
    </xf>
    <xf numFmtId="168" fontId="5" fillId="6" borderId="7" xfId="1" applyNumberFormat="1" applyFont="1" applyFill="1" applyBorder="1" applyAlignment="1">
      <alignment horizontal="center" vertical="center" wrapText="1"/>
    </xf>
    <xf numFmtId="165" fontId="0" fillId="0" borderId="0" xfId="0" applyNumberFormat="1"/>
    <xf numFmtId="164" fontId="0" fillId="0" borderId="0" xfId="0" applyNumberFormat="1"/>
    <xf numFmtId="165" fontId="11" fillId="0" borderId="0" xfId="0" applyNumberFormat="1" applyFont="1"/>
    <xf numFmtId="165" fontId="5" fillId="0" borderId="1" xfId="1" applyFont="1" applyBorder="1" applyAlignment="1">
      <alignment horizontal="center" vertical="center" wrapText="1"/>
    </xf>
    <xf numFmtId="168" fontId="0" fillId="0" borderId="0" xfId="0" applyNumberFormat="1"/>
    <xf numFmtId="165" fontId="5" fillId="6" borderId="13" xfId="1" applyFont="1" applyFill="1" applyBorder="1" applyAlignment="1">
      <alignment horizontal="center"/>
    </xf>
    <xf numFmtId="165" fontId="5" fillId="6" borderId="13" xfId="1" applyFont="1" applyFill="1" applyBorder="1" applyAlignment="1">
      <alignment horizontal="center" wrapText="1"/>
    </xf>
    <xf numFmtId="165" fontId="5" fillId="0" borderId="1" xfId="1" applyFont="1" applyBorder="1" applyAlignment="1">
      <alignment horizontal="center"/>
    </xf>
    <xf numFmtId="165" fontId="5" fillId="0" borderId="13" xfId="1" applyFont="1" applyBorder="1" applyAlignment="1">
      <alignment horizontal="center"/>
    </xf>
    <xf numFmtId="165" fontId="5" fillId="8" borderId="1" xfId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167" fontId="5" fillId="6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165" fontId="6" fillId="0" borderId="26" xfId="1" applyFont="1" applyBorder="1"/>
    <xf numFmtId="0" fontId="7" fillId="6" borderId="27" xfId="0" applyFont="1" applyFill="1" applyBorder="1" applyAlignment="1">
      <alignment horizontal="right" vertical="center" wrapText="1"/>
    </xf>
    <xf numFmtId="0" fontId="7" fillId="0" borderId="28" xfId="1" applyNumberFormat="1" applyFont="1" applyBorder="1" applyAlignment="1">
      <alignment horizontal="center"/>
    </xf>
    <xf numFmtId="0" fontId="15" fillId="8" borderId="18" xfId="0" applyFont="1" applyFill="1" applyBorder="1" applyAlignment="1">
      <alignment vertical="center" wrapText="1"/>
    </xf>
    <xf numFmtId="0" fontId="15" fillId="8" borderId="23" xfId="0" applyFont="1" applyFill="1" applyBorder="1" applyAlignment="1">
      <alignment vertical="center" wrapText="1"/>
    </xf>
    <xf numFmtId="0" fontId="20" fillId="8" borderId="14" xfId="0" applyFont="1" applyFill="1" applyBorder="1" applyAlignment="1">
      <alignment horizontal="left" wrapText="1"/>
    </xf>
    <xf numFmtId="0" fontId="20" fillId="8" borderId="15" xfId="0" applyFont="1" applyFill="1" applyBorder="1" applyAlignment="1">
      <alignment horizontal="center" wrapText="1"/>
    </xf>
    <xf numFmtId="0" fontId="16" fillId="8" borderId="16" xfId="0" applyFont="1" applyFill="1" applyBorder="1" applyAlignment="1">
      <alignment horizontal="center" wrapText="1"/>
    </xf>
    <xf numFmtId="165" fontId="5" fillId="8" borderId="13" xfId="1" applyFont="1" applyFill="1" applyBorder="1" applyAlignment="1">
      <alignment horizontal="center"/>
    </xf>
    <xf numFmtId="0" fontId="21" fillId="8" borderId="1" xfId="0" applyFont="1" applyFill="1" applyBorder="1" applyAlignment="1">
      <alignment vertical="center"/>
    </xf>
    <xf numFmtId="168" fontId="5" fillId="8" borderId="1" xfId="1" applyNumberFormat="1" applyFont="1" applyFill="1" applyBorder="1" applyAlignment="1">
      <alignment horizontal="center" vertical="center"/>
    </xf>
    <xf numFmtId="165" fontId="5" fillId="8" borderId="13" xfId="1" applyFont="1" applyFill="1" applyBorder="1" applyAlignment="1">
      <alignment horizontal="center" wrapText="1"/>
    </xf>
    <xf numFmtId="0" fontId="23" fillId="8" borderId="17" xfId="0" applyFont="1" applyFill="1" applyBorder="1" applyAlignment="1">
      <alignment horizontal="left" vertical="center" wrapText="1"/>
    </xf>
    <xf numFmtId="0" fontId="23" fillId="8" borderId="18" xfId="0" applyFont="1" applyFill="1" applyBorder="1" applyAlignment="1">
      <alignment horizontal="left" vertical="center" wrapText="1"/>
    </xf>
    <xf numFmtId="0" fontId="17" fillId="8" borderId="12" xfId="0" applyFont="1" applyFill="1" applyBorder="1" applyAlignment="1">
      <alignment horizontal="left" vertical="center" wrapText="1"/>
    </xf>
    <xf numFmtId="0" fontId="20" fillId="8" borderId="14" xfId="0" applyFont="1" applyFill="1" applyBorder="1" applyAlignment="1">
      <alignment horizontal="center" wrapText="1"/>
    </xf>
    <xf numFmtId="0" fontId="20" fillId="8" borderId="20" xfId="0" applyFont="1" applyFill="1" applyBorder="1" applyAlignment="1">
      <alignment horizontal="center" wrapText="1"/>
    </xf>
    <xf numFmtId="0" fontId="16" fillId="8" borderId="21" xfId="0" applyFont="1" applyFill="1" applyBorder="1" applyAlignment="1">
      <alignment horizontal="center" wrapText="1"/>
    </xf>
    <xf numFmtId="165" fontId="5" fillId="8" borderId="22" xfId="1" applyFont="1" applyFill="1" applyBorder="1" applyAlignment="1">
      <alignment horizontal="center"/>
    </xf>
    <xf numFmtId="0" fontId="24" fillId="8" borderId="1" xfId="0" applyFont="1" applyFill="1" applyBorder="1" applyAlignment="1">
      <alignment horizontal="left" vertical="center"/>
    </xf>
    <xf numFmtId="0" fontId="18" fillId="8" borderId="1" xfId="0" applyFont="1" applyFill="1" applyBorder="1" applyAlignment="1">
      <alignment horizontal="left" vertical="center"/>
    </xf>
    <xf numFmtId="168" fontId="19" fillId="6" borderId="25" xfId="1" applyNumberFormat="1" applyFont="1" applyFill="1" applyBorder="1" applyAlignment="1">
      <alignment horizontal="center"/>
    </xf>
    <xf numFmtId="0" fontId="7" fillId="6" borderId="25" xfId="1" applyNumberFormat="1" applyFont="1" applyFill="1" applyBorder="1" applyAlignment="1">
      <alignment horizontal="center"/>
    </xf>
    <xf numFmtId="165" fontId="6" fillId="0" borderId="24" xfId="1" applyFont="1" applyBorder="1"/>
    <xf numFmtId="0" fontId="19" fillId="0" borderId="34" xfId="0" applyFont="1" applyBorder="1" applyAlignment="1">
      <alignment horizontal="right" vertical="center" wrapText="1"/>
    </xf>
    <xf numFmtId="0" fontId="19" fillId="0" borderId="25" xfId="0" applyFont="1" applyBorder="1" applyAlignment="1">
      <alignment horizontal="right" vertical="center" wrapText="1"/>
    </xf>
    <xf numFmtId="0" fontId="19" fillId="0" borderId="35" xfId="0" applyFont="1" applyBorder="1" applyAlignment="1">
      <alignment horizontal="right" vertical="center" wrapText="1"/>
    </xf>
    <xf numFmtId="0" fontId="7" fillId="6" borderId="25" xfId="0" applyFont="1" applyFill="1" applyBorder="1" applyAlignment="1">
      <alignment horizontal="right" vertical="center" wrapText="1"/>
    </xf>
    <xf numFmtId="165" fontId="13" fillId="9" borderId="7" xfId="1" applyFont="1" applyFill="1" applyBorder="1" applyAlignment="1">
      <alignment horizontal="left" vertical="center" wrapText="1"/>
    </xf>
    <xf numFmtId="164" fontId="5" fillId="9" borderId="7" xfId="1" applyNumberFormat="1" applyFont="1" applyFill="1" applyBorder="1" applyAlignment="1">
      <alignment horizontal="center" vertical="center" wrapText="1"/>
    </xf>
    <xf numFmtId="165" fontId="5" fillId="9" borderId="9" xfId="1" applyFont="1" applyFill="1" applyBorder="1" applyAlignment="1">
      <alignment horizontal="center" vertical="center" wrapText="1"/>
    </xf>
    <xf numFmtId="165" fontId="5" fillId="9" borderId="1" xfId="1" applyFont="1" applyFill="1" applyBorder="1" applyAlignment="1">
      <alignment horizontal="center" vertical="center" wrapText="1"/>
    </xf>
    <xf numFmtId="168" fontId="5" fillId="9" borderId="7" xfId="1" applyNumberFormat="1" applyFont="1" applyFill="1" applyBorder="1" applyAlignment="1">
      <alignment horizontal="center" vertical="center" wrapText="1"/>
    </xf>
    <xf numFmtId="168" fontId="5" fillId="9" borderId="7" xfId="1" applyNumberFormat="1" applyFont="1" applyFill="1" applyBorder="1" applyAlignment="1">
      <alignment horizontal="center" wrapText="1"/>
    </xf>
    <xf numFmtId="165" fontId="5" fillId="9" borderId="9" xfId="1" applyFont="1" applyFill="1" applyBorder="1" applyAlignment="1">
      <alignment horizontal="center" wrapText="1"/>
    </xf>
    <xf numFmtId="165" fontId="5" fillId="9" borderId="1" xfId="1" applyFont="1" applyFill="1" applyBorder="1" applyAlignment="1">
      <alignment horizontal="center" wrapText="1"/>
    </xf>
    <xf numFmtId="164" fontId="5" fillId="9" borderId="7" xfId="1" applyNumberFormat="1" applyFont="1" applyFill="1" applyBorder="1" applyAlignment="1">
      <alignment horizontal="center" vertical="center"/>
    </xf>
    <xf numFmtId="165" fontId="5" fillId="9" borderId="9" xfId="1" applyFont="1" applyFill="1" applyBorder="1" applyAlignment="1">
      <alignment horizontal="center" vertical="center"/>
    </xf>
    <xf numFmtId="165" fontId="5" fillId="9" borderId="1" xfId="1" applyFont="1" applyFill="1" applyBorder="1" applyAlignment="1">
      <alignment horizontal="center" vertical="center"/>
    </xf>
    <xf numFmtId="165" fontId="5" fillId="9" borderId="7" xfId="1" applyFont="1" applyFill="1" applyBorder="1" applyAlignment="1">
      <alignment horizontal="center"/>
    </xf>
    <xf numFmtId="165" fontId="7" fillId="0" borderId="44" xfId="1" applyFont="1" applyBorder="1"/>
    <xf numFmtId="0" fontId="19" fillId="0" borderId="3" xfId="0" applyFont="1" applyBorder="1" applyAlignment="1">
      <alignment horizontal="right" vertical="center" wrapText="1"/>
    </xf>
    <xf numFmtId="0" fontId="19" fillId="0" borderId="4" xfId="0" applyFont="1" applyBorder="1" applyAlignment="1">
      <alignment horizontal="right" vertical="center" wrapText="1"/>
    </xf>
    <xf numFmtId="0" fontId="19" fillId="0" borderId="5" xfId="0" applyFont="1" applyBorder="1" applyAlignment="1">
      <alignment horizontal="right" vertical="center" wrapText="1"/>
    </xf>
    <xf numFmtId="165" fontId="6" fillId="6" borderId="29" xfId="1" applyFont="1" applyFill="1" applyBorder="1"/>
    <xf numFmtId="0" fontId="5" fillId="0" borderId="1" xfId="0" applyFont="1" applyBorder="1" applyAlignment="1">
      <alignment horizontal="left" vertical="center"/>
    </xf>
    <xf numFmtId="167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  <xf numFmtId="164" fontId="19" fillId="6" borderId="25" xfId="1" applyNumberFormat="1" applyFont="1" applyFill="1" applyBorder="1" applyAlignment="1">
      <alignment horizontal="center"/>
    </xf>
    <xf numFmtId="1" fontId="5" fillId="0" borderId="4" xfId="0" applyNumberFormat="1" applyFont="1" applyBorder="1" applyAlignment="1">
      <alignment horizontal="center" vertical="center" wrapText="1"/>
    </xf>
    <xf numFmtId="1" fontId="6" fillId="0" borderId="0" xfId="1" applyNumberFormat="1" applyFont="1"/>
    <xf numFmtId="1" fontId="15" fillId="8" borderId="24" xfId="0" applyNumberFormat="1" applyFont="1" applyFill="1" applyBorder="1" applyAlignment="1">
      <alignment vertical="center" wrapText="1"/>
    </xf>
    <xf numFmtId="1" fontId="5" fillId="8" borderId="4" xfId="1" applyNumberFormat="1" applyFont="1" applyFill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 wrapText="1"/>
    </xf>
    <xf numFmtId="1" fontId="5" fillId="8" borderId="19" xfId="1" applyNumberFormat="1" applyFont="1" applyFill="1" applyBorder="1" applyAlignment="1">
      <alignment horizontal="left"/>
    </xf>
    <xf numFmtId="1" fontId="6" fillId="0" borderId="30" xfId="1" applyNumberFormat="1" applyFont="1" applyBorder="1"/>
    <xf numFmtId="1" fontId="6" fillId="0" borderId="24" xfId="1" applyNumberFormat="1" applyFont="1" applyBorder="1"/>
    <xf numFmtId="1" fontId="6" fillId="0" borderId="26" xfId="1" applyNumberFormat="1" applyFont="1" applyBorder="1"/>
    <xf numFmtId="1" fontId="0" fillId="0" borderId="0" xfId="0" applyNumberFormat="1"/>
    <xf numFmtId="165" fontId="7" fillId="6" borderId="29" xfId="1" applyFont="1" applyFill="1" applyBorder="1" applyAlignment="1">
      <alignment horizontal="center"/>
    </xf>
    <xf numFmtId="1" fontId="10" fillId="0" borderId="49" xfId="0" applyNumberFormat="1" applyFont="1" applyBorder="1" applyAlignment="1">
      <alignment horizontal="center" vertical="center" wrapText="1"/>
    </xf>
    <xf numFmtId="165" fontId="5" fillId="6" borderId="50" xfId="1" applyFont="1" applyFill="1" applyBorder="1" applyAlignment="1">
      <alignment horizontal="center"/>
    </xf>
    <xf numFmtId="165" fontId="8" fillId="6" borderId="2" xfId="1" applyFont="1" applyFill="1" applyBorder="1" applyAlignment="1">
      <alignment horizontal="center"/>
    </xf>
    <xf numFmtId="0" fontId="10" fillId="0" borderId="6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165" fontId="5" fillId="0" borderId="13" xfId="1" applyFont="1" applyBorder="1" applyAlignment="1">
      <alignment horizontal="center" wrapText="1"/>
    </xf>
    <xf numFmtId="168" fontId="19" fillId="0" borderId="51" xfId="1" applyNumberFormat="1" applyFont="1" applyBorder="1" applyAlignment="1">
      <alignment horizontal="center"/>
    </xf>
    <xf numFmtId="168" fontId="19" fillId="0" borderId="17" xfId="1" applyNumberFormat="1" applyFont="1" applyBorder="1" applyAlignment="1">
      <alignment horizontal="center"/>
    </xf>
    <xf numFmtId="168" fontId="19" fillId="0" borderId="52" xfId="1" applyNumberFormat="1" applyFont="1" applyBorder="1" applyAlignment="1">
      <alignment horizontal="center"/>
    </xf>
    <xf numFmtId="165" fontId="8" fillId="6" borderId="31" xfId="1" applyFont="1" applyFill="1" applyBorder="1" applyAlignment="1">
      <alignment horizontal="center"/>
    </xf>
    <xf numFmtId="165" fontId="7" fillId="6" borderId="25" xfId="1" applyFont="1" applyFill="1" applyBorder="1" applyAlignment="1">
      <alignment horizontal="center"/>
    </xf>
    <xf numFmtId="165" fontId="5" fillId="4" borderId="8" xfId="1" applyFont="1" applyFill="1" applyBorder="1" applyAlignment="1">
      <alignment horizontal="left" vertical="center" wrapText="1"/>
    </xf>
    <xf numFmtId="165" fontId="1" fillId="4" borderId="8" xfId="1" applyFont="1" applyFill="1" applyBorder="1" applyAlignment="1">
      <alignment horizontal="left" vertical="center" wrapText="1"/>
    </xf>
    <xf numFmtId="165" fontId="1" fillId="6" borderId="1" xfId="1" applyFont="1" applyFill="1" applyBorder="1" applyAlignment="1">
      <alignment horizontal="center" vertical="center"/>
    </xf>
    <xf numFmtId="165" fontId="1" fillId="4" borderId="7" xfId="1" applyFont="1" applyFill="1" applyBorder="1" applyAlignment="1">
      <alignment horizontal="left" vertical="center" wrapText="1"/>
    </xf>
    <xf numFmtId="165" fontId="1" fillId="6" borderId="1" xfId="1" applyFont="1" applyFill="1" applyBorder="1" applyAlignment="1">
      <alignment horizontal="center" wrapText="1"/>
    </xf>
    <xf numFmtId="165" fontId="1" fillId="6" borderId="7" xfId="1" applyFont="1" applyFill="1" applyBorder="1" applyAlignment="1">
      <alignment horizontal="left" vertical="center" wrapText="1"/>
    </xf>
    <xf numFmtId="165" fontId="5" fillId="4" borderId="7" xfId="1" applyFont="1" applyFill="1" applyBorder="1" applyAlignment="1">
      <alignment horizontal="left" wrapText="1"/>
    </xf>
    <xf numFmtId="165" fontId="1" fillId="6" borderId="1" xfId="1" applyFont="1" applyFill="1" applyBorder="1" applyAlignment="1">
      <alignment horizontal="center" vertical="center" wrapText="1"/>
    </xf>
    <xf numFmtId="165" fontId="5" fillId="6" borderId="8" xfId="1" applyFont="1" applyFill="1" applyBorder="1" applyAlignment="1">
      <alignment horizontal="left" vertical="center" wrapText="1"/>
    </xf>
    <xf numFmtId="165" fontId="5" fillId="10" borderId="7" xfId="1" applyFont="1" applyFill="1" applyBorder="1" applyAlignment="1">
      <alignment horizontal="left" vertical="center" wrapText="1"/>
    </xf>
    <xf numFmtId="165" fontId="5" fillId="4" borderId="7" xfId="1" applyFont="1" applyFill="1" applyBorder="1" applyAlignment="1">
      <alignment horizontal="left" vertical="center"/>
    </xf>
    <xf numFmtId="49" fontId="1" fillId="6" borderId="1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49" fontId="5" fillId="6" borderId="1" xfId="0" applyNumberFormat="1" applyFont="1" applyFill="1" applyBorder="1" applyAlignment="1">
      <alignment horizontal="left" vertical="center" wrapText="1"/>
    </xf>
    <xf numFmtId="165" fontId="10" fillId="4" borderId="7" xfId="1" applyFont="1" applyFill="1" applyBorder="1" applyAlignment="1">
      <alignment horizontal="left" vertical="center" wrapText="1"/>
    </xf>
    <xf numFmtId="165" fontId="12" fillId="6" borderId="1" xfId="1" applyFont="1" applyFill="1" applyBorder="1" applyAlignment="1">
      <alignment horizontal="center" vertical="center" wrapText="1"/>
    </xf>
    <xf numFmtId="165" fontId="5" fillId="9" borderId="11" xfId="1" applyFont="1" applyFill="1" applyBorder="1" applyAlignment="1">
      <alignment horizontal="center"/>
    </xf>
    <xf numFmtId="165" fontId="5" fillId="8" borderId="32" xfId="1" applyFont="1" applyFill="1" applyBorder="1" applyAlignment="1">
      <alignment horizontal="center"/>
    </xf>
    <xf numFmtId="165" fontId="5" fillId="8" borderId="32" xfId="1" applyFont="1" applyFill="1" applyBorder="1" applyAlignment="1">
      <alignment horizontal="center" wrapText="1"/>
    </xf>
    <xf numFmtId="165" fontId="5" fillId="8" borderId="54" xfId="1" applyFont="1" applyFill="1" applyBorder="1" applyAlignment="1">
      <alignment horizontal="center"/>
    </xf>
    <xf numFmtId="165" fontId="5" fillId="11" borderId="32" xfId="1" applyFont="1" applyFill="1" applyBorder="1" applyAlignment="1">
      <alignment horizontal="center"/>
    </xf>
    <xf numFmtId="165" fontId="5" fillId="11" borderId="32" xfId="1" applyFont="1" applyFill="1" applyBorder="1" applyAlignment="1">
      <alignment horizontal="center" wrapText="1"/>
    </xf>
    <xf numFmtId="165" fontId="5" fillId="11" borderId="55" xfId="1" applyFont="1" applyFill="1" applyBorder="1" applyAlignment="1">
      <alignment horizontal="center"/>
    </xf>
    <xf numFmtId="164" fontId="19" fillId="11" borderId="25" xfId="1" applyNumberFormat="1" applyFont="1" applyFill="1" applyBorder="1" applyAlignment="1">
      <alignment horizontal="center"/>
    </xf>
    <xf numFmtId="0" fontId="7" fillId="11" borderId="25" xfId="1" applyNumberFormat="1" applyFont="1" applyFill="1" applyBorder="1" applyAlignment="1">
      <alignment horizontal="center"/>
    </xf>
    <xf numFmtId="165" fontId="5" fillId="11" borderId="54" xfId="1" applyFont="1" applyFill="1" applyBorder="1" applyAlignment="1">
      <alignment horizontal="center"/>
    </xf>
    <xf numFmtId="165" fontId="5" fillId="9" borderId="39" xfId="1" applyFont="1" applyFill="1" applyBorder="1"/>
    <xf numFmtId="165" fontId="5" fillId="9" borderId="50" xfId="1" applyFont="1" applyFill="1" applyBorder="1" applyAlignment="1">
      <alignment horizontal="center"/>
    </xf>
    <xf numFmtId="165" fontId="1" fillId="6" borderId="39" xfId="1" applyFont="1" applyFill="1" applyBorder="1" applyAlignment="1">
      <alignment horizontal="center" vertical="center"/>
    </xf>
    <xf numFmtId="165" fontId="1" fillId="11" borderId="13" xfId="1" applyFont="1" applyFill="1" applyBorder="1" applyAlignment="1">
      <alignment horizontal="center" vertical="center"/>
    </xf>
    <xf numFmtId="165" fontId="1" fillId="11" borderId="13" xfId="1" applyFont="1" applyFill="1" applyBorder="1" applyAlignment="1">
      <alignment horizontal="center" wrapText="1"/>
    </xf>
    <xf numFmtId="165" fontId="1" fillId="5" borderId="39" xfId="1" applyFont="1" applyFill="1" applyBorder="1" applyAlignment="1">
      <alignment horizontal="center" vertical="center"/>
    </xf>
    <xf numFmtId="165" fontId="5" fillId="9" borderId="39" xfId="1" applyFont="1" applyFill="1" applyBorder="1" applyAlignment="1">
      <alignment horizontal="center" vertical="center"/>
    </xf>
    <xf numFmtId="165" fontId="5" fillId="9" borderId="13" xfId="1" applyFont="1" applyFill="1" applyBorder="1" applyAlignment="1">
      <alignment horizontal="center" vertical="center"/>
    </xf>
    <xf numFmtId="165" fontId="5" fillId="6" borderId="39" xfId="1" applyFont="1" applyFill="1" applyBorder="1" applyAlignment="1">
      <alignment horizontal="center" vertical="center"/>
    </xf>
    <xf numFmtId="165" fontId="5" fillId="13" borderId="13" xfId="1" applyFont="1" applyFill="1" applyBorder="1" applyAlignment="1">
      <alignment horizontal="center" vertical="center" wrapText="1"/>
    </xf>
    <xf numFmtId="165" fontId="5" fillId="11" borderId="13" xfId="1" applyFont="1" applyFill="1" applyBorder="1" applyAlignment="1">
      <alignment horizontal="center" vertical="center" wrapText="1"/>
    </xf>
    <xf numFmtId="165" fontId="1" fillId="11" borderId="13" xfId="1" applyFont="1" applyFill="1" applyBorder="1" applyAlignment="1">
      <alignment horizontal="center" vertical="center" wrapText="1"/>
    </xf>
    <xf numFmtId="165" fontId="5" fillId="11" borderId="13" xfId="1" applyFont="1" applyFill="1" applyBorder="1" applyAlignment="1">
      <alignment horizontal="center" wrapText="1"/>
    </xf>
    <xf numFmtId="165" fontId="5" fillId="11" borderId="13" xfId="1" applyFont="1" applyFill="1" applyBorder="1" applyAlignment="1">
      <alignment horizontal="center" vertical="center"/>
    </xf>
    <xf numFmtId="165" fontId="5" fillId="13" borderId="13" xfId="1" applyFont="1" applyFill="1" applyBorder="1" applyAlignment="1">
      <alignment horizontal="center" wrapText="1"/>
    </xf>
    <xf numFmtId="165" fontId="5" fillId="9" borderId="13" xfId="1" applyFont="1" applyFill="1" applyBorder="1" applyAlignment="1">
      <alignment horizontal="center" vertical="center" wrapText="1"/>
    </xf>
    <xf numFmtId="165" fontId="5" fillId="5" borderId="39" xfId="1" applyFont="1" applyFill="1" applyBorder="1" applyAlignment="1">
      <alignment horizontal="center" vertical="center"/>
    </xf>
    <xf numFmtId="165" fontId="20" fillId="9" borderId="39" xfId="1" applyFont="1" applyFill="1" applyBorder="1" applyAlignment="1">
      <alignment horizontal="center" vertical="center"/>
    </xf>
    <xf numFmtId="165" fontId="5" fillId="9" borderId="13" xfId="1" applyFont="1" applyFill="1" applyBorder="1" applyAlignment="1">
      <alignment horizontal="center" wrapText="1"/>
    </xf>
    <xf numFmtId="1" fontId="5" fillId="5" borderId="39" xfId="1" applyNumberFormat="1" applyFont="1" applyFill="1" applyBorder="1" applyAlignment="1">
      <alignment horizontal="center" vertical="center"/>
    </xf>
    <xf numFmtId="1" fontId="5" fillId="6" borderId="39" xfId="1" applyNumberFormat="1" applyFont="1" applyFill="1" applyBorder="1" applyAlignment="1">
      <alignment horizontal="center" vertical="center"/>
    </xf>
    <xf numFmtId="165" fontId="12" fillId="11" borderId="13" xfId="1" applyFont="1" applyFill="1" applyBorder="1" applyAlignment="1">
      <alignment horizontal="center" vertical="center" wrapText="1"/>
    </xf>
    <xf numFmtId="165" fontId="5" fillId="12" borderId="13" xfId="1" applyFont="1" applyFill="1" applyBorder="1" applyAlignment="1">
      <alignment horizontal="center" vertical="center" wrapText="1"/>
    </xf>
    <xf numFmtId="165" fontId="2" fillId="0" borderId="59" xfId="1" applyBorder="1"/>
    <xf numFmtId="165" fontId="2" fillId="0" borderId="60" xfId="1" applyBorder="1"/>
    <xf numFmtId="0" fontId="20" fillId="8" borderId="18" xfId="0" applyFont="1" applyFill="1" applyBorder="1" applyAlignment="1">
      <alignment vertical="center" wrapText="1"/>
    </xf>
    <xf numFmtId="0" fontId="20" fillId="8" borderId="14" xfId="0" applyFont="1" applyFill="1" applyBorder="1" applyAlignment="1">
      <alignment horizontal="left"/>
    </xf>
    <xf numFmtId="165" fontId="5" fillId="14" borderId="1" xfId="1" applyFont="1" applyFill="1" applyBorder="1" applyAlignment="1">
      <alignment horizontal="center" wrapText="1"/>
    </xf>
    <xf numFmtId="0" fontId="5" fillId="15" borderId="1" xfId="0" applyFont="1" applyFill="1" applyBorder="1" applyAlignment="1">
      <alignment horizontal="center" vertical="center"/>
    </xf>
    <xf numFmtId="165" fontId="5" fillId="15" borderId="1" xfId="1" applyFont="1" applyFill="1" applyBorder="1" applyAlignment="1">
      <alignment horizontal="center" wrapText="1"/>
    </xf>
    <xf numFmtId="0" fontId="10" fillId="15" borderId="1" xfId="0" applyFont="1" applyFill="1" applyBorder="1" applyAlignment="1">
      <alignment horizontal="center" vertical="center"/>
    </xf>
    <xf numFmtId="165" fontId="5" fillId="15" borderId="1" xfId="1" applyFont="1" applyFill="1" applyBorder="1" applyAlignment="1">
      <alignment horizontal="center" vertical="center" wrapText="1"/>
    </xf>
    <xf numFmtId="165" fontId="5" fillId="15" borderId="1" xfId="1" applyFont="1" applyFill="1" applyBorder="1" applyAlignment="1">
      <alignment horizontal="center"/>
    </xf>
    <xf numFmtId="165" fontId="5" fillId="14" borderId="1" xfId="1" applyFont="1" applyFill="1" applyBorder="1" applyAlignment="1">
      <alignment horizontal="center"/>
    </xf>
    <xf numFmtId="167" fontId="5" fillId="15" borderId="1" xfId="0" applyNumberFormat="1" applyFont="1" applyFill="1" applyBorder="1" applyAlignment="1">
      <alignment horizontal="center" vertical="center"/>
    </xf>
    <xf numFmtId="2" fontId="10" fillId="15" borderId="1" xfId="0" applyNumberFormat="1" applyFont="1" applyFill="1" applyBorder="1" applyAlignment="1">
      <alignment horizontal="center" vertical="center"/>
    </xf>
    <xf numFmtId="49" fontId="10" fillId="15" borderId="1" xfId="0" applyNumberFormat="1" applyFont="1" applyFill="1" applyBorder="1" applyAlignment="1">
      <alignment horizontal="center" vertical="center" wrapText="1"/>
    </xf>
    <xf numFmtId="165" fontId="5" fillId="14" borderId="1" xfId="1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 wrapText="1"/>
    </xf>
    <xf numFmtId="165" fontId="5" fillId="15" borderId="1" xfId="1" applyFont="1" applyFill="1" applyBorder="1" applyAlignment="1">
      <alignment horizontal="center" vertical="center"/>
    </xf>
    <xf numFmtId="165" fontId="5" fillId="0" borderId="13" xfId="1" applyFont="1" applyBorder="1" applyAlignment="1">
      <alignment horizontal="center" vertical="center"/>
    </xf>
    <xf numFmtId="165" fontId="5" fillId="11" borderId="32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8" fillId="14" borderId="0" xfId="0" applyFont="1" applyFill="1"/>
    <xf numFmtId="0" fontId="26" fillId="6" borderId="1" xfId="0" applyFont="1" applyFill="1" applyBorder="1" applyAlignment="1">
      <alignment horizontal="center" vertical="center"/>
    </xf>
    <xf numFmtId="165" fontId="26" fillId="6" borderId="1" xfId="1" applyFont="1" applyFill="1" applyBorder="1" applyAlignment="1">
      <alignment horizontal="center" vertical="center" wrapText="1"/>
    </xf>
    <xf numFmtId="167" fontId="10" fillId="15" borderId="1" xfId="0" applyNumberFormat="1" applyFont="1" applyFill="1" applyBorder="1" applyAlignment="1">
      <alignment horizontal="center" vertical="center"/>
    </xf>
    <xf numFmtId="165" fontId="5" fillId="16" borderId="1" xfId="1" applyFont="1" applyFill="1" applyBorder="1" applyAlignment="1">
      <alignment horizontal="center" wrapText="1"/>
    </xf>
    <xf numFmtId="2" fontId="5" fillId="15" borderId="1" xfId="0" applyNumberFormat="1" applyFont="1" applyFill="1" applyBorder="1" applyAlignment="1">
      <alignment horizontal="center" vertical="center"/>
    </xf>
    <xf numFmtId="165" fontId="5" fillId="14" borderId="6" xfId="1" applyFont="1" applyFill="1" applyBorder="1" applyAlignment="1">
      <alignment horizontal="center" vertical="center" wrapText="1"/>
    </xf>
    <xf numFmtId="0" fontId="10" fillId="15" borderId="6" xfId="0" applyFont="1" applyFill="1" applyBorder="1" applyAlignment="1">
      <alignment horizontal="center" vertical="center"/>
    </xf>
    <xf numFmtId="168" fontId="1" fillId="15" borderId="7" xfId="1" applyNumberFormat="1" applyFont="1" applyFill="1" applyBorder="1" applyAlignment="1">
      <alignment horizontal="center" wrapText="1"/>
    </xf>
    <xf numFmtId="165" fontId="1" fillId="15" borderId="9" xfId="1" applyFont="1" applyFill="1" applyBorder="1" applyAlignment="1">
      <alignment horizontal="center" vertical="center"/>
    </xf>
    <xf numFmtId="164" fontId="1" fillId="15" borderId="7" xfId="1" applyNumberFormat="1" applyFont="1" applyFill="1" applyBorder="1" applyAlignment="1">
      <alignment horizontal="center" wrapText="1"/>
    </xf>
    <xf numFmtId="168" fontId="1" fillId="15" borderId="7" xfId="1" applyNumberFormat="1" applyFont="1" applyFill="1" applyBorder="1" applyAlignment="1">
      <alignment horizontal="center" vertical="center"/>
    </xf>
    <xf numFmtId="168" fontId="1" fillId="15" borderId="10" xfId="1" applyNumberFormat="1" applyFont="1" applyFill="1" applyBorder="1" applyAlignment="1">
      <alignment horizontal="center" vertical="center"/>
    </xf>
    <xf numFmtId="168" fontId="5" fillId="15" borderId="7" xfId="1" applyNumberFormat="1" applyFont="1" applyFill="1" applyBorder="1" applyAlignment="1">
      <alignment horizontal="center"/>
    </xf>
    <xf numFmtId="165" fontId="5" fillId="15" borderId="9" xfId="1" applyFont="1" applyFill="1" applyBorder="1" applyAlignment="1">
      <alignment horizontal="center" vertical="center"/>
    </xf>
    <xf numFmtId="165" fontId="5" fillId="17" borderId="9" xfId="1" applyFont="1" applyFill="1" applyBorder="1" applyAlignment="1">
      <alignment horizontal="center" vertical="center" wrapText="1"/>
    </xf>
    <xf numFmtId="168" fontId="5" fillId="16" borderId="7" xfId="1" applyNumberFormat="1" applyFont="1" applyFill="1" applyBorder="1" applyAlignment="1">
      <alignment horizontal="center" wrapText="1"/>
    </xf>
    <xf numFmtId="165" fontId="5" fillId="14" borderId="9" xfId="1" applyFont="1" applyFill="1" applyBorder="1" applyAlignment="1">
      <alignment horizontal="center" vertical="center" wrapText="1"/>
    </xf>
    <xf numFmtId="168" fontId="5" fillId="16" borderId="7" xfId="1" applyNumberFormat="1" applyFont="1" applyFill="1" applyBorder="1" applyAlignment="1">
      <alignment horizontal="center" vertical="center" wrapText="1"/>
    </xf>
    <xf numFmtId="165" fontId="5" fillId="15" borderId="9" xfId="1" applyFont="1" applyFill="1" applyBorder="1" applyAlignment="1">
      <alignment horizontal="center" vertical="center" wrapText="1"/>
    </xf>
    <xf numFmtId="165" fontId="5" fillId="14" borderId="9" xfId="1" applyFont="1" applyFill="1" applyBorder="1" applyAlignment="1">
      <alignment horizontal="center" vertical="center"/>
    </xf>
    <xf numFmtId="165" fontId="5" fillId="5" borderId="7" xfId="1" applyFont="1" applyFill="1" applyBorder="1" applyAlignment="1">
      <alignment horizontal="left" vertical="center" wrapText="1"/>
    </xf>
    <xf numFmtId="165" fontId="5" fillId="0" borderId="0" xfId="1" applyFont="1" applyAlignment="1">
      <alignment horizontal="left" vertical="center"/>
    </xf>
    <xf numFmtId="165" fontId="5" fillId="0" borderId="0" xfId="1" applyFont="1" applyAlignment="1">
      <alignment vertical="center"/>
    </xf>
    <xf numFmtId="168" fontId="5" fillId="15" borderId="7" xfId="1" applyNumberFormat="1" applyFont="1" applyFill="1" applyBorder="1" applyAlignment="1">
      <alignment horizontal="center" vertical="center" wrapText="1"/>
    </xf>
    <xf numFmtId="168" fontId="5" fillId="17" borderId="7" xfId="1" applyNumberFormat="1" applyFont="1" applyFill="1" applyBorder="1" applyAlignment="1">
      <alignment horizontal="center" wrapText="1"/>
    </xf>
    <xf numFmtId="168" fontId="5" fillId="15" borderId="7" xfId="1" applyNumberFormat="1" applyFont="1" applyFill="1" applyBorder="1" applyAlignment="1">
      <alignment horizontal="center" vertical="center"/>
    </xf>
    <xf numFmtId="168" fontId="5" fillId="16" borderId="7" xfId="1" applyNumberFormat="1" applyFont="1" applyFill="1" applyBorder="1" applyAlignment="1">
      <alignment horizontal="center" vertical="center"/>
    </xf>
    <xf numFmtId="165" fontId="5" fillId="16" borderId="9" xfId="1" applyFont="1" applyFill="1" applyBorder="1" applyAlignment="1">
      <alignment horizontal="center" wrapText="1"/>
    </xf>
    <xf numFmtId="165" fontId="5" fillId="17" borderId="9" xfId="1" applyFont="1" applyFill="1" applyBorder="1" applyAlignment="1">
      <alignment horizontal="center" wrapText="1"/>
    </xf>
    <xf numFmtId="168" fontId="5" fillId="15" borderId="7" xfId="1" applyNumberFormat="1" applyFont="1" applyFill="1" applyBorder="1" applyAlignment="1">
      <alignment horizontal="center" wrapText="1"/>
    </xf>
    <xf numFmtId="168" fontId="5" fillId="14" borderId="7" xfId="1" applyNumberFormat="1" applyFont="1" applyFill="1" applyBorder="1" applyAlignment="1">
      <alignment horizontal="center" vertical="center"/>
    </xf>
    <xf numFmtId="165" fontId="27" fillId="17" borderId="9" xfId="1" applyFont="1" applyFill="1" applyBorder="1" applyAlignment="1">
      <alignment horizontal="center" wrapText="1"/>
    </xf>
    <xf numFmtId="168" fontId="5" fillId="18" borderId="7" xfId="1" applyNumberFormat="1" applyFont="1" applyFill="1" applyBorder="1" applyAlignment="1">
      <alignment horizontal="center" vertical="center"/>
    </xf>
    <xf numFmtId="165" fontId="26" fillId="14" borderId="0" xfId="1" applyFont="1" applyFill="1" applyAlignment="1">
      <alignment horizontal="left"/>
    </xf>
    <xf numFmtId="165" fontId="5" fillId="15" borderId="9" xfId="1" applyFont="1" applyFill="1" applyBorder="1" applyAlignment="1">
      <alignment horizontal="center" wrapText="1"/>
    </xf>
    <xf numFmtId="165" fontId="5" fillId="14" borderId="9" xfId="1" applyFont="1" applyFill="1" applyBorder="1" applyAlignment="1">
      <alignment horizontal="center" wrapText="1"/>
    </xf>
    <xf numFmtId="49" fontId="1" fillId="14" borderId="17" xfId="0" applyNumberFormat="1" applyFont="1" applyFill="1" applyBorder="1" applyAlignment="1">
      <alignment horizontal="center" vertical="center" wrapText="1"/>
    </xf>
    <xf numFmtId="169" fontId="5" fillId="15" borderId="1" xfId="0" applyNumberFormat="1" applyFont="1" applyFill="1" applyBorder="1" applyAlignment="1">
      <alignment horizontal="center" vertical="center" wrapText="1"/>
    </xf>
    <xf numFmtId="49" fontId="1" fillId="15" borderId="17" xfId="0" applyNumberFormat="1" applyFont="1" applyFill="1" applyBorder="1" applyAlignment="1">
      <alignment horizontal="center" vertical="center" wrapText="1"/>
    </xf>
    <xf numFmtId="169" fontId="5" fillId="15" borderId="7" xfId="1" applyNumberFormat="1" applyFont="1" applyFill="1" applyBorder="1" applyAlignment="1">
      <alignment horizontal="center" vertical="center" wrapText="1"/>
    </xf>
    <xf numFmtId="169" fontId="1" fillId="15" borderId="1" xfId="0" applyNumberFormat="1" applyFont="1" applyFill="1" applyBorder="1" applyAlignment="1">
      <alignment horizontal="center" vertical="center" wrapText="1"/>
    </xf>
    <xf numFmtId="2" fontId="5" fillId="15" borderId="1" xfId="0" applyNumberFormat="1" applyFont="1" applyFill="1" applyBorder="1" applyAlignment="1">
      <alignment horizontal="center" vertical="center" wrapText="1"/>
    </xf>
    <xf numFmtId="2" fontId="5" fillId="14" borderId="1" xfId="0" applyNumberFormat="1" applyFont="1" applyFill="1" applyBorder="1" applyAlignment="1">
      <alignment horizontal="center" vertical="center" wrapText="1"/>
    </xf>
    <xf numFmtId="49" fontId="5" fillId="15" borderId="17" xfId="0" applyNumberFormat="1" applyFont="1" applyFill="1" applyBorder="1" applyAlignment="1">
      <alignment horizontal="center" vertical="center" wrapText="1"/>
    </xf>
    <xf numFmtId="168" fontId="5" fillId="14" borderId="7" xfId="1" applyNumberFormat="1" applyFont="1" applyFill="1" applyBorder="1" applyAlignment="1">
      <alignment horizontal="center" vertical="center" wrapText="1"/>
    </xf>
    <xf numFmtId="165" fontId="26" fillId="6" borderId="7" xfId="1" applyFont="1" applyFill="1" applyBorder="1" applyAlignment="1">
      <alignment horizontal="left" vertical="center" wrapText="1"/>
    </xf>
    <xf numFmtId="49" fontId="5" fillId="14" borderId="17" xfId="0" applyNumberFormat="1" applyFont="1" applyFill="1" applyBorder="1" applyAlignment="1">
      <alignment horizontal="center" vertical="center" wrapText="1"/>
    </xf>
    <xf numFmtId="165" fontId="5" fillId="14" borderId="0" xfId="1" applyFont="1" applyFill="1" applyAlignment="1">
      <alignment horizontal="left"/>
    </xf>
    <xf numFmtId="168" fontId="5" fillId="14" borderId="7" xfId="1" applyNumberFormat="1" applyFont="1" applyFill="1" applyBorder="1" applyAlignment="1">
      <alignment horizontal="center"/>
    </xf>
    <xf numFmtId="168" fontId="5" fillId="15" borderId="10" xfId="1" applyNumberFormat="1" applyFont="1" applyFill="1" applyBorder="1" applyAlignment="1">
      <alignment horizontal="center" vertical="center"/>
    </xf>
    <xf numFmtId="168" fontId="5" fillId="15" borderId="8" xfId="1" applyNumberFormat="1" applyFont="1" applyFill="1" applyBorder="1" applyAlignment="1">
      <alignment horizontal="center"/>
    </xf>
    <xf numFmtId="168" fontId="1" fillId="16" borderId="7" xfId="1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vertical="center"/>
    </xf>
    <xf numFmtId="165" fontId="1" fillId="14" borderId="1" xfId="1" applyFont="1" applyFill="1" applyBorder="1" applyAlignment="1">
      <alignment horizontal="center" wrapText="1"/>
    </xf>
    <xf numFmtId="0" fontId="31" fillId="0" borderId="0" xfId="0" applyFont="1"/>
    <xf numFmtId="164" fontId="32" fillId="6" borderId="25" xfId="1" applyNumberFormat="1" applyFont="1" applyFill="1" applyBorder="1" applyAlignment="1">
      <alignment horizontal="center"/>
    </xf>
    <xf numFmtId="168" fontId="33" fillId="6" borderId="25" xfId="1" applyNumberFormat="1" applyFont="1" applyFill="1" applyBorder="1" applyAlignment="1">
      <alignment horizontal="center"/>
    </xf>
    <xf numFmtId="169" fontId="33" fillId="6" borderId="25" xfId="1" applyNumberFormat="1" applyFont="1" applyFill="1" applyBorder="1" applyAlignment="1">
      <alignment horizontal="center"/>
    </xf>
    <xf numFmtId="165" fontId="7" fillId="0" borderId="0" xfId="1" applyFont="1" applyAlignment="1">
      <alignment horizontal="center" vertical="center" wrapText="1"/>
    </xf>
    <xf numFmtId="165" fontId="8" fillId="7" borderId="19" xfId="1" applyFont="1" applyFill="1" applyBorder="1" applyAlignment="1">
      <alignment horizontal="center" vertical="center"/>
    </xf>
    <xf numFmtId="165" fontId="8" fillId="7" borderId="20" xfId="1" applyFont="1" applyFill="1" applyBorder="1" applyAlignment="1">
      <alignment horizontal="center" vertical="center"/>
    </xf>
    <xf numFmtId="165" fontId="8" fillId="7" borderId="22" xfId="1" applyFont="1" applyFill="1" applyBorder="1" applyAlignment="1">
      <alignment horizontal="center" vertical="center"/>
    </xf>
    <xf numFmtId="1" fontId="5" fillId="0" borderId="31" xfId="1" applyNumberFormat="1" applyFont="1" applyBorder="1" applyAlignment="1">
      <alignment horizontal="center" vertical="center" textRotation="90" wrapText="1"/>
    </xf>
    <xf numFmtId="1" fontId="5" fillId="0" borderId="32" xfId="1" applyNumberFormat="1" applyFont="1" applyBorder="1" applyAlignment="1">
      <alignment horizontal="center" vertical="center" textRotation="90" wrapText="1"/>
    </xf>
    <xf numFmtId="1" fontId="5" fillId="0" borderId="33" xfId="1" applyNumberFormat="1" applyFont="1" applyBorder="1" applyAlignment="1">
      <alignment horizontal="center" vertical="center" textRotation="90" wrapText="1"/>
    </xf>
    <xf numFmtId="165" fontId="5" fillId="0" borderId="31" xfId="1" applyFont="1" applyBorder="1" applyAlignment="1">
      <alignment horizontal="center" vertical="center"/>
    </xf>
    <xf numFmtId="165" fontId="5" fillId="0" borderId="32" xfId="1" applyFont="1" applyBorder="1" applyAlignment="1">
      <alignment horizontal="center" vertical="center"/>
    </xf>
    <xf numFmtId="165" fontId="5" fillId="0" borderId="33" xfId="1" applyFont="1" applyBorder="1" applyAlignment="1">
      <alignment horizontal="center" vertical="center"/>
    </xf>
    <xf numFmtId="165" fontId="5" fillId="0" borderId="45" xfId="1" applyFont="1" applyBorder="1" applyAlignment="1">
      <alignment horizontal="center" vertical="center" wrapText="1"/>
    </xf>
    <xf numFmtId="165" fontId="5" fillId="0" borderId="18" xfId="1" applyFont="1" applyBorder="1" applyAlignment="1">
      <alignment horizontal="center" vertical="center" wrapText="1"/>
    </xf>
    <xf numFmtId="165" fontId="5" fillId="0" borderId="56" xfId="1" applyFont="1" applyBorder="1" applyAlignment="1">
      <alignment horizontal="center" vertical="center" wrapText="1"/>
    </xf>
    <xf numFmtId="165" fontId="5" fillId="0" borderId="31" xfId="1" applyFont="1" applyBorder="1" applyAlignment="1">
      <alignment horizontal="center" vertical="center" wrapText="1"/>
    </xf>
    <xf numFmtId="165" fontId="5" fillId="0" borderId="32" xfId="1" applyFont="1" applyBorder="1" applyAlignment="1">
      <alignment horizontal="center" vertical="center" wrapText="1"/>
    </xf>
    <xf numFmtId="165" fontId="5" fillId="0" borderId="33" xfId="1" applyFont="1" applyBorder="1" applyAlignment="1">
      <alignment horizontal="center" vertical="center" wrapText="1"/>
    </xf>
    <xf numFmtId="165" fontId="14" fillId="11" borderId="31" xfId="1" applyFont="1" applyFill="1" applyBorder="1" applyAlignment="1">
      <alignment horizontal="center" vertical="center" wrapText="1"/>
    </xf>
    <xf numFmtId="165" fontId="14" fillId="11" borderId="32" xfId="1" applyFont="1" applyFill="1" applyBorder="1" applyAlignment="1">
      <alignment horizontal="center" vertical="center" wrapText="1"/>
    </xf>
    <xf numFmtId="165" fontId="14" fillId="11" borderId="33" xfId="1" applyFont="1" applyFill="1" applyBorder="1" applyAlignment="1">
      <alignment horizontal="center" vertical="center" wrapText="1"/>
    </xf>
    <xf numFmtId="165" fontId="14" fillId="0" borderId="31" xfId="1" applyFont="1" applyBorder="1" applyAlignment="1">
      <alignment horizontal="center" vertical="center" wrapText="1"/>
    </xf>
    <xf numFmtId="165" fontId="14" fillId="0" borderId="32" xfId="1" applyFont="1" applyBorder="1" applyAlignment="1">
      <alignment horizontal="center" vertical="center" wrapText="1"/>
    </xf>
    <xf numFmtId="165" fontId="14" fillId="0" borderId="33" xfId="1" applyFont="1" applyBorder="1" applyAlignment="1">
      <alignment horizontal="center" vertical="center" wrapText="1"/>
    </xf>
    <xf numFmtId="165" fontId="8" fillId="2" borderId="57" xfId="1" applyFont="1" applyFill="1" applyBorder="1" applyAlignment="1">
      <alignment horizontal="center"/>
    </xf>
    <xf numFmtId="165" fontId="8" fillId="2" borderId="53" xfId="1" applyFont="1" applyFill="1" applyBorder="1" applyAlignment="1">
      <alignment horizontal="center"/>
    </xf>
    <xf numFmtId="165" fontId="8" fillId="2" borderId="58" xfId="1" applyFont="1" applyFill="1" applyBorder="1" applyAlignment="1">
      <alignment horizontal="center"/>
    </xf>
    <xf numFmtId="165" fontId="5" fillId="0" borderId="36" xfId="1" applyFont="1" applyBorder="1" applyAlignment="1">
      <alignment horizontal="center" vertical="center" textRotation="90" wrapText="1"/>
    </xf>
    <xf numFmtId="165" fontId="5" fillId="0" borderId="39" xfId="1" applyFont="1" applyBorder="1" applyAlignment="1">
      <alignment horizontal="center" vertical="center" textRotation="90" wrapText="1"/>
    </xf>
    <xf numFmtId="165" fontId="5" fillId="0" borderId="41" xfId="1" applyFont="1" applyBorder="1" applyAlignment="1">
      <alignment horizontal="center" vertical="center" textRotation="90" wrapText="1"/>
    </xf>
    <xf numFmtId="165" fontId="5" fillId="0" borderId="37" xfId="1" applyFont="1" applyBorder="1" applyAlignment="1">
      <alignment horizontal="center" vertical="center"/>
    </xf>
    <xf numFmtId="165" fontId="5" fillId="0" borderId="7" xfId="1" applyFont="1" applyBorder="1" applyAlignment="1">
      <alignment horizontal="center" vertical="center"/>
    </xf>
    <xf numFmtId="165" fontId="5" fillId="0" borderId="42" xfId="1" applyFont="1" applyBorder="1" applyAlignment="1">
      <alignment horizontal="center" vertical="center"/>
    </xf>
    <xf numFmtId="165" fontId="5" fillId="0" borderId="37" xfId="1" applyFont="1" applyBorder="1" applyAlignment="1">
      <alignment horizontal="center" vertical="center" wrapText="1"/>
    </xf>
    <xf numFmtId="165" fontId="5" fillId="0" borderId="7" xfId="1" applyFont="1" applyBorder="1" applyAlignment="1">
      <alignment horizontal="center" vertical="center" wrapText="1"/>
    </xf>
    <xf numFmtId="165" fontId="5" fillId="0" borderId="42" xfId="1" applyFont="1" applyBorder="1" applyAlignment="1">
      <alignment horizontal="center" vertical="center" wrapText="1"/>
    </xf>
    <xf numFmtId="165" fontId="14" fillId="0" borderId="46" xfId="1" applyFont="1" applyBorder="1" applyAlignment="1">
      <alignment horizontal="center" vertical="center" wrapText="1"/>
    </xf>
    <xf numFmtId="165" fontId="14" fillId="0" borderId="47" xfId="1" applyFont="1" applyBorder="1" applyAlignment="1">
      <alignment horizontal="center" vertical="center" wrapText="1"/>
    </xf>
    <xf numFmtId="165" fontId="14" fillId="0" borderId="48" xfId="1" applyFont="1" applyBorder="1" applyAlignment="1">
      <alignment horizontal="center" vertical="center" wrapText="1"/>
    </xf>
    <xf numFmtId="165" fontId="14" fillId="11" borderId="38" xfId="1" applyFont="1" applyFill="1" applyBorder="1" applyAlignment="1">
      <alignment horizontal="center" vertical="center" wrapText="1"/>
    </xf>
    <xf numFmtId="165" fontId="14" fillId="11" borderId="40" xfId="1" applyFont="1" applyFill="1" applyBorder="1" applyAlignment="1">
      <alignment horizontal="center" vertical="center" wrapText="1"/>
    </xf>
    <xf numFmtId="165" fontId="14" fillId="11" borderId="43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" xfId="0" builtinId="0"/>
    <cellStyle name="Result" xfId="4" xr:uid="{00000000-0005-0000-0000-000005000000}"/>
    <cellStyle name="Result2" xfId="5" xr:uid="{00000000-0005-0000-0000-000006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5"/>
  <sheetViews>
    <sheetView topLeftCell="A220" zoomScale="145" zoomScaleNormal="145" workbookViewId="0">
      <selection activeCell="C244" sqref="C244"/>
    </sheetView>
  </sheetViews>
  <sheetFormatPr defaultRowHeight="13.8"/>
  <cols>
    <col min="1" max="1" width="4.3984375" style="96" customWidth="1"/>
    <col min="2" max="2" width="48.3984375" customWidth="1"/>
    <col min="4" max="5" width="10.09765625" customWidth="1"/>
  </cols>
  <sheetData>
    <row r="1" spans="1:6" ht="37.200000000000003" customHeight="1">
      <c r="A1" s="237" t="s">
        <v>801</v>
      </c>
      <c r="B1" s="237"/>
      <c r="C1" s="237"/>
      <c r="D1" s="237"/>
      <c r="E1" s="237"/>
      <c r="F1" s="237"/>
    </row>
    <row r="2" spans="1:6">
      <c r="A2" s="88"/>
      <c r="B2" s="3"/>
      <c r="C2" s="3"/>
      <c r="D2" s="3"/>
      <c r="E2" s="3"/>
      <c r="F2" s="3"/>
    </row>
    <row r="3" spans="1:6" ht="14.4" thickBot="1">
      <c r="A3" s="88"/>
      <c r="B3" s="3"/>
      <c r="C3" s="3"/>
      <c r="D3" s="3"/>
      <c r="E3" s="3"/>
      <c r="F3" s="3"/>
    </row>
    <row r="4" spans="1:6">
      <c r="A4" s="241" t="s">
        <v>0</v>
      </c>
      <c r="B4" s="244" t="s">
        <v>1</v>
      </c>
      <c r="C4" s="247" t="s">
        <v>2</v>
      </c>
      <c r="D4" s="250" t="s">
        <v>3</v>
      </c>
      <c r="E4" s="256" t="s">
        <v>360</v>
      </c>
      <c r="F4" s="253" t="s">
        <v>359</v>
      </c>
    </row>
    <row r="5" spans="1:6">
      <c r="A5" s="242"/>
      <c r="B5" s="245"/>
      <c r="C5" s="248"/>
      <c r="D5" s="251"/>
      <c r="E5" s="257"/>
      <c r="F5" s="254"/>
    </row>
    <row r="6" spans="1:6">
      <c r="A6" s="242"/>
      <c r="B6" s="245"/>
      <c r="C6" s="248"/>
      <c r="D6" s="251"/>
      <c r="E6" s="257"/>
      <c r="F6" s="254"/>
    </row>
    <row r="7" spans="1:6">
      <c r="A7" s="242"/>
      <c r="B7" s="245"/>
      <c r="C7" s="248"/>
      <c r="D7" s="251"/>
      <c r="E7" s="257"/>
      <c r="F7" s="254"/>
    </row>
    <row r="8" spans="1:6" ht="1.2" customHeight="1">
      <c r="A8" s="242"/>
      <c r="B8" s="245"/>
      <c r="C8" s="248"/>
      <c r="D8" s="251"/>
      <c r="E8" s="257"/>
      <c r="F8" s="254"/>
    </row>
    <row r="9" spans="1:6" ht="14.4" thickBot="1">
      <c r="A9" s="243"/>
      <c r="B9" s="246"/>
      <c r="C9" s="249"/>
      <c r="D9" s="252"/>
      <c r="E9" s="258"/>
      <c r="F9" s="255"/>
    </row>
    <row r="10" spans="1:6">
      <c r="A10" s="238" t="s">
        <v>554</v>
      </c>
      <c r="B10" s="239"/>
      <c r="C10" s="239"/>
      <c r="D10" s="239"/>
      <c r="E10" s="239"/>
      <c r="F10" s="240"/>
    </row>
    <row r="11" spans="1:6" ht="14.4" customHeight="1">
      <c r="A11" s="89"/>
      <c r="B11" s="160" t="s">
        <v>657</v>
      </c>
      <c r="C11" s="40"/>
      <c r="D11" s="40"/>
      <c r="E11" s="40"/>
      <c r="F11" s="41"/>
    </row>
    <row r="12" spans="1:6">
      <c r="A12" s="87" t="s">
        <v>394</v>
      </c>
      <c r="B12" s="32" t="s">
        <v>395</v>
      </c>
      <c r="C12" s="163">
        <v>0.23</v>
      </c>
      <c r="D12" s="164" t="s">
        <v>60</v>
      </c>
      <c r="E12" s="29" t="s">
        <v>298</v>
      </c>
      <c r="F12" s="134" t="s">
        <v>298</v>
      </c>
    </row>
    <row r="13" spans="1:6" ht="13.8" customHeight="1">
      <c r="A13" s="87">
        <f>A12+1</f>
        <v>2</v>
      </c>
      <c r="B13" s="32" t="s">
        <v>396</v>
      </c>
      <c r="C13" s="163">
        <v>1.4219999999999999</v>
      </c>
      <c r="D13" s="164" t="s">
        <v>655</v>
      </c>
      <c r="E13" s="29" t="s">
        <v>297</v>
      </c>
      <c r="F13" s="129" t="s">
        <v>297</v>
      </c>
    </row>
    <row r="14" spans="1:6">
      <c r="A14" s="87">
        <f t="shared" ref="A14:A88" si="0">A13+1</f>
        <v>3</v>
      </c>
      <c r="B14" s="32" t="s">
        <v>397</v>
      </c>
      <c r="C14" s="163">
        <v>0.43</v>
      </c>
      <c r="D14" s="164" t="s">
        <v>13</v>
      </c>
      <c r="E14" s="29" t="s">
        <v>298</v>
      </c>
      <c r="F14" s="129" t="s">
        <v>298</v>
      </c>
    </row>
    <row r="15" spans="1:6">
      <c r="A15" s="87">
        <f>A14+1</f>
        <v>4</v>
      </c>
      <c r="B15" s="35" t="s">
        <v>398</v>
      </c>
      <c r="C15" s="165">
        <v>0.53</v>
      </c>
      <c r="D15" s="166" t="s">
        <v>13</v>
      </c>
      <c r="E15" s="29" t="s">
        <v>298</v>
      </c>
      <c r="F15" s="129" t="s">
        <v>298</v>
      </c>
    </row>
    <row r="16" spans="1:6">
      <c r="A16" s="87">
        <f t="shared" si="0"/>
        <v>5</v>
      </c>
      <c r="B16" s="35" t="s">
        <v>399</v>
      </c>
      <c r="C16" s="165">
        <v>0.19500000000000001</v>
      </c>
      <c r="D16" s="164" t="s">
        <v>13</v>
      </c>
      <c r="E16" s="29" t="s">
        <v>298</v>
      </c>
      <c r="F16" s="129" t="s">
        <v>298</v>
      </c>
    </row>
    <row r="17" spans="1:6">
      <c r="A17" s="87">
        <f t="shared" si="0"/>
        <v>6</v>
      </c>
      <c r="B17" s="35" t="s">
        <v>569</v>
      </c>
      <c r="C17" s="165">
        <v>0.7</v>
      </c>
      <c r="D17" s="164" t="s">
        <v>13</v>
      </c>
      <c r="E17" s="29" t="s">
        <v>298</v>
      </c>
      <c r="F17" s="129" t="s">
        <v>298</v>
      </c>
    </row>
    <row r="18" spans="1:6" ht="13.8" customHeight="1">
      <c r="A18" s="87">
        <f t="shared" si="0"/>
        <v>7</v>
      </c>
      <c r="B18" s="32" t="s">
        <v>400</v>
      </c>
      <c r="C18" s="163">
        <v>0.26</v>
      </c>
      <c r="D18" s="162" t="s">
        <v>650</v>
      </c>
      <c r="E18" s="29" t="s">
        <v>298</v>
      </c>
      <c r="F18" s="129" t="s">
        <v>298</v>
      </c>
    </row>
    <row r="19" spans="1:6">
      <c r="A19" s="87">
        <f t="shared" si="0"/>
        <v>8</v>
      </c>
      <c r="B19" s="32" t="s">
        <v>401</v>
      </c>
      <c r="C19" s="163">
        <v>0.49</v>
      </c>
      <c r="D19" s="167" t="s">
        <v>60</v>
      </c>
      <c r="E19" s="29" t="s">
        <v>299</v>
      </c>
      <c r="F19" s="129" t="s">
        <v>299</v>
      </c>
    </row>
    <row r="20" spans="1:6">
      <c r="A20" s="87">
        <f t="shared" si="0"/>
        <v>9</v>
      </c>
      <c r="B20" s="35" t="s">
        <v>402</v>
      </c>
      <c r="C20" s="165">
        <v>0.66</v>
      </c>
      <c r="D20" s="168" t="s">
        <v>651</v>
      </c>
      <c r="E20" s="29" t="s">
        <v>298</v>
      </c>
      <c r="F20" s="129" t="s">
        <v>298</v>
      </c>
    </row>
    <row r="21" spans="1:6">
      <c r="A21" s="87">
        <f t="shared" si="0"/>
        <v>10</v>
      </c>
      <c r="B21" s="35" t="s">
        <v>403</v>
      </c>
      <c r="C21" s="165">
        <v>0.185</v>
      </c>
      <c r="D21" s="164" t="s">
        <v>13</v>
      </c>
      <c r="E21" s="29" t="s">
        <v>298</v>
      </c>
      <c r="F21" s="129" t="s">
        <v>298</v>
      </c>
    </row>
    <row r="22" spans="1:6">
      <c r="A22" s="87">
        <f t="shared" si="0"/>
        <v>11</v>
      </c>
      <c r="B22" s="32" t="s">
        <v>404</v>
      </c>
      <c r="C22" s="169">
        <v>1</v>
      </c>
      <c r="D22" s="167" t="s">
        <v>60</v>
      </c>
      <c r="E22" s="29" t="s">
        <v>299</v>
      </c>
      <c r="F22" s="129" t="s">
        <v>299</v>
      </c>
    </row>
    <row r="23" spans="1:6">
      <c r="A23" s="87">
        <f t="shared" si="0"/>
        <v>12</v>
      </c>
      <c r="B23" s="35" t="s">
        <v>405</v>
      </c>
      <c r="C23" s="170">
        <f>1.46-C22</f>
        <v>0.45999999999999996</v>
      </c>
      <c r="D23" s="167" t="s">
        <v>60</v>
      </c>
      <c r="E23" s="29" t="s">
        <v>298</v>
      </c>
      <c r="F23" s="129" t="s">
        <v>298</v>
      </c>
    </row>
    <row r="24" spans="1:6">
      <c r="A24" s="87">
        <f t="shared" si="0"/>
        <v>13</v>
      </c>
      <c r="B24" s="32" t="s">
        <v>406</v>
      </c>
      <c r="C24" s="163">
        <v>0.53</v>
      </c>
      <c r="D24" s="164" t="s">
        <v>667</v>
      </c>
      <c r="E24" s="29" t="s">
        <v>298</v>
      </c>
      <c r="F24" s="129" t="s">
        <v>298</v>
      </c>
    </row>
    <row r="25" spans="1:6">
      <c r="A25" s="87">
        <f t="shared" si="0"/>
        <v>14</v>
      </c>
      <c r="B25" s="35" t="s">
        <v>407</v>
      </c>
      <c r="C25" s="165">
        <v>0.32500000000000001</v>
      </c>
      <c r="D25" s="167" t="s">
        <v>60</v>
      </c>
      <c r="E25" s="29" t="s">
        <v>298</v>
      </c>
      <c r="F25" s="129" t="s">
        <v>298</v>
      </c>
    </row>
    <row r="26" spans="1:6">
      <c r="A26" s="87">
        <f t="shared" si="0"/>
        <v>15</v>
      </c>
      <c r="B26" s="35" t="s">
        <v>572</v>
      </c>
      <c r="C26" s="163">
        <v>1.45</v>
      </c>
      <c r="D26" s="162" t="s">
        <v>684</v>
      </c>
      <c r="E26" s="29" t="s">
        <v>298</v>
      </c>
      <c r="F26" s="129" t="s">
        <v>298</v>
      </c>
    </row>
    <row r="27" spans="1:6" ht="15" customHeight="1">
      <c r="A27" s="87">
        <f t="shared" si="0"/>
        <v>16</v>
      </c>
      <c r="B27" s="32" t="s">
        <v>408</v>
      </c>
      <c r="C27" s="163">
        <f>3.17-C28-C29</f>
        <v>2.7549999999999999</v>
      </c>
      <c r="D27" s="164" t="s">
        <v>655</v>
      </c>
      <c r="E27" s="29" t="s">
        <v>299</v>
      </c>
      <c r="F27" s="129" t="s">
        <v>299</v>
      </c>
    </row>
    <row r="28" spans="1:6">
      <c r="A28" s="87">
        <f t="shared" si="0"/>
        <v>17</v>
      </c>
      <c r="B28" s="32" t="s">
        <v>409</v>
      </c>
      <c r="C28" s="163">
        <v>0.255</v>
      </c>
      <c r="D28" s="164" t="s">
        <v>13</v>
      </c>
      <c r="E28" s="29" t="s">
        <v>298</v>
      </c>
      <c r="F28" s="129" t="s">
        <v>298</v>
      </c>
    </row>
    <row r="29" spans="1:6">
      <c r="A29" s="87">
        <f t="shared" si="0"/>
        <v>18</v>
      </c>
      <c r="B29" s="32" t="s">
        <v>575</v>
      </c>
      <c r="C29" s="163">
        <v>0.16</v>
      </c>
      <c r="D29" s="167" t="s">
        <v>60</v>
      </c>
      <c r="E29" s="29" t="s">
        <v>297</v>
      </c>
      <c r="F29" s="129" t="s">
        <v>297</v>
      </c>
    </row>
    <row r="30" spans="1:6" ht="17.399999999999999" customHeight="1">
      <c r="A30" s="87">
        <f t="shared" si="0"/>
        <v>19</v>
      </c>
      <c r="B30" s="32" t="s">
        <v>576</v>
      </c>
      <c r="C30" s="163">
        <v>0.12</v>
      </c>
      <c r="D30" s="162" t="s">
        <v>668</v>
      </c>
      <c r="E30" s="29" t="s">
        <v>298</v>
      </c>
      <c r="F30" s="129" t="s">
        <v>298</v>
      </c>
    </row>
    <row r="31" spans="1:6">
      <c r="A31" s="87">
        <f t="shared" si="0"/>
        <v>20</v>
      </c>
      <c r="B31" s="32" t="s">
        <v>410</v>
      </c>
      <c r="C31" s="163">
        <v>0.38</v>
      </c>
      <c r="D31" s="164" t="s">
        <v>356</v>
      </c>
      <c r="E31" s="29" t="s">
        <v>298</v>
      </c>
      <c r="F31" s="129" t="s">
        <v>298</v>
      </c>
    </row>
    <row r="32" spans="1:6">
      <c r="A32" s="87">
        <f t="shared" si="0"/>
        <v>21</v>
      </c>
      <c r="B32" s="32" t="s">
        <v>104</v>
      </c>
      <c r="C32" s="163">
        <v>0.185</v>
      </c>
      <c r="D32" s="164" t="s">
        <v>13</v>
      </c>
      <c r="E32" s="29" t="s">
        <v>298</v>
      </c>
      <c r="F32" s="129" t="s">
        <v>298</v>
      </c>
    </row>
    <row r="33" spans="1:7" ht="26.4">
      <c r="A33" s="87">
        <f t="shared" si="0"/>
        <v>22</v>
      </c>
      <c r="B33" s="35" t="s">
        <v>411</v>
      </c>
      <c r="C33" s="171" t="s">
        <v>577</v>
      </c>
      <c r="D33" s="166" t="s">
        <v>655</v>
      </c>
      <c r="E33" s="29" t="s">
        <v>298</v>
      </c>
      <c r="F33" s="129" t="s">
        <v>298</v>
      </c>
    </row>
    <row r="34" spans="1:7" ht="26.4">
      <c r="A34" s="87">
        <f t="shared" si="0"/>
        <v>23</v>
      </c>
      <c r="B34" s="231" t="s">
        <v>412</v>
      </c>
      <c r="C34" s="163">
        <v>0.14000000000000001</v>
      </c>
      <c r="D34" s="232" t="s">
        <v>802</v>
      </c>
      <c r="E34" s="29" t="s">
        <v>298</v>
      </c>
      <c r="F34" s="129" t="s">
        <v>298</v>
      </c>
      <c r="G34" s="233" t="s">
        <v>799</v>
      </c>
    </row>
    <row r="35" spans="1:7">
      <c r="A35" s="87">
        <f t="shared" si="0"/>
        <v>24</v>
      </c>
      <c r="B35" s="32" t="s">
        <v>413</v>
      </c>
      <c r="C35" s="163">
        <v>0.56499999999999995</v>
      </c>
      <c r="D35" s="167" t="s">
        <v>356</v>
      </c>
      <c r="E35" s="103" t="s">
        <v>297</v>
      </c>
      <c r="F35" s="130" t="s">
        <v>297</v>
      </c>
    </row>
    <row r="36" spans="1:7" ht="26.4">
      <c r="A36" s="87">
        <f t="shared" si="0"/>
        <v>25</v>
      </c>
      <c r="B36" s="32" t="s">
        <v>414</v>
      </c>
      <c r="C36" s="163">
        <v>0.43</v>
      </c>
      <c r="D36" s="162" t="s">
        <v>671</v>
      </c>
      <c r="E36" s="29" t="s">
        <v>298</v>
      </c>
      <c r="F36" s="129" t="s">
        <v>298</v>
      </c>
    </row>
    <row r="37" spans="1:7">
      <c r="A37" s="87">
        <f t="shared" si="0"/>
        <v>26</v>
      </c>
      <c r="B37" s="32" t="s">
        <v>415</v>
      </c>
      <c r="C37" s="163">
        <v>1.56</v>
      </c>
      <c r="D37" s="167" t="s">
        <v>60</v>
      </c>
      <c r="E37" s="29" t="s">
        <v>297</v>
      </c>
      <c r="F37" s="129" t="s">
        <v>297</v>
      </c>
    </row>
    <row r="38" spans="1:7" ht="26.4">
      <c r="A38" s="87">
        <f t="shared" si="0"/>
        <v>27</v>
      </c>
      <c r="B38" s="35" t="s">
        <v>416</v>
      </c>
      <c r="C38" s="165">
        <v>0.08</v>
      </c>
      <c r="D38" s="172" t="s">
        <v>668</v>
      </c>
      <c r="E38" s="29" t="s">
        <v>298</v>
      </c>
      <c r="F38" s="129" t="s">
        <v>298</v>
      </c>
    </row>
    <row r="39" spans="1:7">
      <c r="A39" s="87">
        <f t="shared" si="0"/>
        <v>28</v>
      </c>
      <c r="B39" s="35" t="s">
        <v>417</v>
      </c>
      <c r="C39" s="165">
        <v>0.2</v>
      </c>
      <c r="D39" s="167" t="s">
        <v>60</v>
      </c>
      <c r="E39" s="29" t="s">
        <v>298</v>
      </c>
      <c r="F39" s="129" t="s">
        <v>298</v>
      </c>
    </row>
    <row r="40" spans="1:7" ht="26.4">
      <c r="A40" s="87">
        <f t="shared" si="0"/>
        <v>29</v>
      </c>
      <c r="B40" s="35" t="s">
        <v>419</v>
      </c>
      <c r="C40" s="173">
        <v>0.64</v>
      </c>
      <c r="D40" s="172" t="s">
        <v>668</v>
      </c>
      <c r="E40" s="29" t="s">
        <v>298</v>
      </c>
      <c r="F40" s="129" t="s">
        <v>298</v>
      </c>
    </row>
    <row r="41" spans="1:7">
      <c r="A41" s="87">
        <f t="shared" si="0"/>
        <v>30</v>
      </c>
      <c r="B41" s="35" t="s">
        <v>418</v>
      </c>
      <c r="C41" s="173">
        <v>0.19</v>
      </c>
      <c r="D41" s="166" t="s">
        <v>13</v>
      </c>
      <c r="E41" s="29" t="s">
        <v>298</v>
      </c>
      <c r="F41" s="129" t="s">
        <v>298</v>
      </c>
    </row>
    <row r="42" spans="1:7">
      <c r="A42" s="87">
        <f t="shared" si="0"/>
        <v>31</v>
      </c>
      <c r="B42" s="32" t="s">
        <v>146</v>
      </c>
      <c r="C42" s="163">
        <v>0.375</v>
      </c>
      <c r="D42" s="164" t="s">
        <v>13</v>
      </c>
      <c r="E42" s="29" t="s">
        <v>298</v>
      </c>
      <c r="F42" s="129" t="s">
        <v>298</v>
      </c>
    </row>
    <row r="43" spans="1:7">
      <c r="A43" s="87">
        <f t="shared" si="0"/>
        <v>32</v>
      </c>
      <c r="B43" s="32" t="s">
        <v>421</v>
      </c>
      <c r="C43" s="163">
        <f>0.795-C44</f>
        <v>0.55500000000000005</v>
      </c>
      <c r="D43" s="167" t="s">
        <v>60</v>
      </c>
      <c r="E43" s="29" t="s">
        <v>299</v>
      </c>
      <c r="F43" s="129" t="s">
        <v>299</v>
      </c>
    </row>
    <row r="44" spans="1:7">
      <c r="A44" s="87">
        <f t="shared" si="0"/>
        <v>33</v>
      </c>
      <c r="B44" s="32" t="s">
        <v>421</v>
      </c>
      <c r="C44" s="163">
        <v>0.24</v>
      </c>
      <c r="D44" s="164" t="s">
        <v>13</v>
      </c>
      <c r="E44" s="29" t="s">
        <v>298</v>
      </c>
      <c r="F44" s="129" t="s">
        <v>298</v>
      </c>
    </row>
    <row r="45" spans="1:7">
      <c r="A45" s="87">
        <f t="shared" si="0"/>
        <v>34</v>
      </c>
      <c r="B45" s="35" t="s">
        <v>422</v>
      </c>
      <c r="C45" s="165">
        <v>0.05</v>
      </c>
      <c r="D45" s="166" t="s">
        <v>13</v>
      </c>
      <c r="E45" s="29" t="s">
        <v>298</v>
      </c>
      <c r="F45" s="129" t="s">
        <v>298</v>
      </c>
    </row>
    <row r="46" spans="1:7">
      <c r="A46" s="87">
        <f t="shared" si="0"/>
        <v>35</v>
      </c>
      <c r="B46" s="32" t="s">
        <v>423</v>
      </c>
      <c r="C46" s="171" t="s">
        <v>578</v>
      </c>
      <c r="D46" s="172" t="s">
        <v>60</v>
      </c>
      <c r="E46" s="29" t="s">
        <v>298</v>
      </c>
      <c r="F46" s="129" t="s">
        <v>298</v>
      </c>
    </row>
    <row r="47" spans="1:7" ht="26.4">
      <c r="A47" s="87">
        <f t="shared" si="0"/>
        <v>36</v>
      </c>
      <c r="B47" s="32" t="s">
        <v>28</v>
      </c>
      <c r="C47" s="163">
        <v>0.46</v>
      </c>
      <c r="D47" s="162" t="s">
        <v>357</v>
      </c>
      <c r="E47" s="29" t="s">
        <v>298</v>
      </c>
      <c r="F47" s="129" t="s">
        <v>298</v>
      </c>
    </row>
    <row r="48" spans="1:7">
      <c r="A48" s="87">
        <f t="shared" si="0"/>
        <v>37</v>
      </c>
      <c r="B48" s="35" t="s">
        <v>579</v>
      </c>
      <c r="C48" s="165">
        <v>0.17</v>
      </c>
      <c r="D48" s="164" t="s">
        <v>566</v>
      </c>
      <c r="E48" s="29" t="s">
        <v>298</v>
      </c>
      <c r="F48" s="129" t="s">
        <v>298</v>
      </c>
    </row>
    <row r="49" spans="1:6" ht="26.4">
      <c r="A49" s="87">
        <f t="shared" si="0"/>
        <v>38</v>
      </c>
      <c r="B49" s="35" t="s">
        <v>420</v>
      </c>
      <c r="C49" s="165">
        <v>0.78</v>
      </c>
      <c r="D49" s="162" t="s">
        <v>655</v>
      </c>
      <c r="E49" s="29" t="s">
        <v>298</v>
      </c>
      <c r="F49" s="129" t="s">
        <v>298</v>
      </c>
    </row>
    <row r="50" spans="1:6" ht="16.2" customHeight="1">
      <c r="A50" s="87">
        <f t="shared" si="0"/>
        <v>39</v>
      </c>
      <c r="B50" s="32" t="s">
        <v>424</v>
      </c>
      <c r="C50" s="163">
        <v>0.625</v>
      </c>
      <c r="D50" s="164" t="s">
        <v>357</v>
      </c>
      <c r="E50" s="29" t="s">
        <v>298</v>
      </c>
      <c r="F50" s="129" t="s">
        <v>298</v>
      </c>
    </row>
    <row r="51" spans="1:6">
      <c r="A51" s="87">
        <f t="shared" si="0"/>
        <v>40</v>
      </c>
      <c r="B51" s="35" t="s">
        <v>580</v>
      </c>
      <c r="C51" s="165">
        <v>0.37</v>
      </c>
      <c r="D51" s="166" t="s">
        <v>13</v>
      </c>
      <c r="E51" s="29" t="s">
        <v>298</v>
      </c>
      <c r="F51" s="129" t="s">
        <v>298</v>
      </c>
    </row>
    <row r="52" spans="1:6" ht="26.4">
      <c r="A52" s="87">
        <f t="shared" si="0"/>
        <v>41</v>
      </c>
      <c r="B52" s="35" t="s">
        <v>425</v>
      </c>
      <c r="C52" s="165">
        <v>0.28000000000000003</v>
      </c>
      <c r="D52" s="172" t="s">
        <v>668</v>
      </c>
      <c r="E52" s="29" t="s">
        <v>298</v>
      </c>
      <c r="F52" s="129" t="s">
        <v>298</v>
      </c>
    </row>
    <row r="53" spans="1:6">
      <c r="A53" s="87">
        <f t="shared" si="0"/>
        <v>42</v>
      </c>
      <c r="B53" s="35" t="s">
        <v>426</v>
      </c>
      <c r="C53" s="165">
        <v>0.28000000000000003</v>
      </c>
      <c r="D53" s="167" t="s">
        <v>60</v>
      </c>
      <c r="E53" s="29" t="s">
        <v>298</v>
      </c>
      <c r="F53" s="129" t="s">
        <v>298</v>
      </c>
    </row>
    <row r="54" spans="1:6">
      <c r="A54" s="87">
        <f t="shared" si="0"/>
        <v>43</v>
      </c>
      <c r="B54" s="32" t="s">
        <v>581</v>
      </c>
      <c r="C54" s="163">
        <v>1.155</v>
      </c>
      <c r="D54" s="168" t="s">
        <v>669</v>
      </c>
      <c r="E54" s="29" t="s">
        <v>297</v>
      </c>
      <c r="F54" s="129" t="s">
        <v>297</v>
      </c>
    </row>
    <row r="55" spans="1:6">
      <c r="A55" s="87">
        <f t="shared" si="0"/>
        <v>44</v>
      </c>
      <c r="B55" s="35" t="s">
        <v>427</v>
      </c>
      <c r="C55" s="165">
        <v>0.4</v>
      </c>
      <c r="D55" s="166" t="s">
        <v>13</v>
      </c>
      <c r="E55" s="29" t="s">
        <v>298</v>
      </c>
      <c r="F55" s="129" t="s">
        <v>298</v>
      </c>
    </row>
    <row r="56" spans="1:6">
      <c r="A56" s="87">
        <f t="shared" si="0"/>
        <v>45</v>
      </c>
      <c r="B56" s="32" t="s">
        <v>428</v>
      </c>
      <c r="C56" s="163">
        <v>0.97</v>
      </c>
      <c r="D56" s="174" t="s">
        <v>13</v>
      </c>
      <c r="E56" s="29" t="s">
        <v>298</v>
      </c>
      <c r="F56" s="129" t="s">
        <v>298</v>
      </c>
    </row>
    <row r="57" spans="1:6">
      <c r="A57" s="87">
        <f t="shared" si="0"/>
        <v>46</v>
      </c>
      <c r="B57" s="32" t="s">
        <v>126</v>
      </c>
      <c r="C57" s="163">
        <v>0.56000000000000005</v>
      </c>
      <c r="D57" s="168" t="s">
        <v>650</v>
      </c>
      <c r="E57" s="29" t="s">
        <v>298</v>
      </c>
      <c r="F57" s="129" t="s">
        <v>298</v>
      </c>
    </row>
    <row r="58" spans="1:6">
      <c r="A58" s="87">
        <f t="shared" si="0"/>
        <v>47</v>
      </c>
      <c r="B58" s="35" t="s">
        <v>429</v>
      </c>
      <c r="C58" s="173">
        <v>1.2849999999999999</v>
      </c>
      <c r="D58" s="168" t="s">
        <v>650</v>
      </c>
      <c r="E58" s="29" t="s">
        <v>298</v>
      </c>
      <c r="F58" s="129" t="s">
        <v>298</v>
      </c>
    </row>
    <row r="59" spans="1:6">
      <c r="A59" s="87">
        <f t="shared" si="0"/>
        <v>48</v>
      </c>
      <c r="B59" s="35" t="s">
        <v>430</v>
      </c>
      <c r="C59" s="173">
        <v>0.5</v>
      </c>
      <c r="D59" s="167" t="s">
        <v>60</v>
      </c>
      <c r="E59" s="29" t="s">
        <v>298</v>
      </c>
      <c r="F59" s="129" t="s">
        <v>298</v>
      </c>
    </row>
    <row r="60" spans="1:6">
      <c r="A60" s="87">
        <f t="shared" si="0"/>
        <v>49</v>
      </c>
      <c r="B60" s="32" t="s">
        <v>431</v>
      </c>
      <c r="C60" s="163">
        <v>1.758</v>
      </c>
      <c r="D60" s="167" t="s">
        <v>669</v>
      </c>
      <c r="E60" s="29" t="s">
        <v>297</v>
      </c>
      <c r="F60" s="129" t="s">
        <v>297</v>
      </c>
    </row>
    <row r="61" spans="1:6">
      <c r="A61" s="87">
        <f>A62+1</f>
        <v>51</v>
      </c>
      <c r="B61" s="35" t="s">
        <v>433</v>
      </c>
      <c r="C61" s="165">
        <v>1.83</v>
      </c>
      <c r="D61" s="166" t="s">
        <v>13</v>
      </c>
      <c r="E61" s="29" t="s">
        <v>298</v>
      </c>
      <c r="F61" s="129" t="s">
        <v>298</v>
      </c>
    </row>
    <row r="62" spans="1:6">
      <c r="A62" s="87">
        <f>A60+1</f>
        <v>50</v>
      </c>
      <c r="B62" s="35" t="s">
        <v>432</v>
      </c>
      <c r="C62" s="165">
        <v>0.45500000000000002</v>
      </c>
      <c r="D62" s="166" t="s">
        <v>13</v>
      </c>
      <c r="E62" s="29" t="s">
        <v>298</v>
      </c>
      <c r="F62" s="129" t="s">
        <v>298</v>
      </c>
    </row>
    <row r="63" spans="1:6">
      <c r="A63" s="87">
        <f t="shared" si="0"/>
        <v>51</v>
      </c>
      <c r="B63" s="35" t="s">
        <v>582</v>
      </c>
      <c r="C63" s="173">
        <v>1.7</v>
      </c>
      <c r="D63" s="167" t="s">
        <v>60</v>
      </c>
      <c r="E63" s="29" t="s">
        <v>299</v>
      </c>
      <c r="F63" s="129" t="s">
        <v>299</v>
      </c>
    </row>
    <row r="64" spans="1:6" ht="26.4">
      <c r="A64" s="87">
        <f>A61+1</f>
        <v>52</v>
      </c>
      <c r="B64" s="32" t="s">
        <v>207</v>
      </c>
      <c r="C64" s="163">
        <v>0.81499999999999995</v>
      </c>
      <c r="D64" s="166" t="s">
        <v>650</v>
      </c>
      <c r="E64" s="29" t="s">
        <v>298</v>
      </c>
      <c r="F64" s="129" t="s">
        <v>298</v>
      </c>
    </row>
    <row r="65" spans="1:6">
      <c r="A65" s="87">
        <f t="shared" si="0"/>
        <v>53</v>
      </c>
      <c r="B65" s="32" t="s">
        <v>434</v>
      </c>
      <c r="C65" s="163">
        <v>0.16</v>
      </c>
      <c r="D65" s="167" t="s">
        <v>60</v>
      </c>
      <c r="E65" s="29" t="s">
        <v>298</v>
      </c>
      <c r="F65" s="129" t="s">
        <v>298</v>
      </c>
    </row>
    <row r="66" spans="1:6">
      <c r="A66" s="87">
        <f t="shared" si="0"/>
        <v>54</v>
      </c>
      <c r="B66" s="35" t="s">
        <v>128</v>
      </c>
      <c r="C66" s="165">
        <v>0.27</v>
      </c>
      <c r="D66" s="167" t="s">
        <v>60</v>
      </c>
      <c r="E66" s="29" t="s">
        <v>298</v>
      </c>
      <c r="F66" s="129" t="s">
        <v>298</v>
      </c>
    </row>
    <row r="67" spans="1:6">
      <c r="A67" s="87">
        <f t="shared" si="0"/>
        <v>55</v>
      </c>
      <c r="B67" s="35" t="s">
        <v>435</v>
      </c>
      <c r="C67" s="165">
        <v>0.505</v>
      </c>
      <c r="D67" s="166" t="s">
        <v>566</v>
      </c>
      <c r="E67" s="29" t="s">
        <v>298</v>
      </c>
      <c r="F67" s="129" t="s">
        <v>298</v>
      </c>
    </row>
    <row r="68" spans="1:6">
      <c r="A68" s="87">
        <f t="shared" si="0"/>
        <v>56</v>
      </c>
      <c r="B68" s="35" t="s">
        <v>583</v>
      </c>
      <c r="C68" s="165">
        <v>0.10199999999999999</v>
      </c>
      <c r="D68" s="172" t="s">
        <v>566</v>
      </c>
      <c r="E68" s="29" t="s">
        <v>298</v>
      </c>
      <c r="F68" s="129" t="s">
        <v>298</v>
      </c>
    </row>
    <row r="69" spans="1:6" ht="16.2" customHeight="1">
      <c r="A69" s="87">
        <f t="shared" si="0"/>
        <v>57</v>
      </c>
      <c r="B69" s="35" t="s">
        <v>436</v>
      </c>
      <c r="C69" s="165">
        <f>0.932-C68</f>
        <v>0.83000000000000007</v>
      </c>
      <c r="D69" s="166" t="s">
        <v>654</v>
      </c>
      <c r="E69" s="29" t="s">
        <v>298</v>
      </c>
      <c r="F69" s="129" t="s">
        <v>298</v>
      </c>
    </row>
    <row r="70" spans="1:6">
      <c r="A70" s="87">
        <f t="shared" si="0"/>
        <v>58</v>
      </c>
      <c r="B70" s="35" t="s">
        <v>288</v>
      </c>
      <c r="C70" s="165">
        <v>0.19</v>
      </c>
      <c r="D70" s="167" t="s">
        <v>60</v>
      </c>
      <c r="E70" s="29" t="s">
        <v>298</v>
      </c>
      <c r="F70" s="129" t="s">
        <v>298</v>
      </c>
    </row>
    <row r="71" spans="1:6" ht="39.6">
      <c r="A71" s="87">
        <f t="shared" si="0"/>
        <v>59</v>
      </c>
      <c r="B71" s="35" t="s">
        <v>58</v>
      </c>
      <c r="C71" s="170">
        <v>2.62</v>
      </c>
      <c r="D71" s="162" t="s">
        <v>670</v>
      </c>
      <c r="E71" s="29" t="s">
        <v>298</v>
      </c>
      <c r="F71" s="129" t="s">
        <v>298</v>
      </c>
    </row>
    <row r="72" spans="1:6">
      <c r="A72" s="87">
        <f t="shared" si="0"/>
        <v>60</v>
      </c>
      <c r="B72" s="32" t="s">
        <v>437</v>
      </c>
      <c r="C72" s="163">
        <v>0.2</v>
      </c>
      <c r="D72" s="162" t="s">
        <v>672</v>
      </c>
      <c r="E72" s="29" t="s">
        <v>298</v>
      </c>
      <c r="F72" s="129" t="s">
        <v>298</v>
      </c>
    </row>
    <row r="73" spans="1:6">
      <c r="A73" s="87">
        <f t="shared" si="0"/>
        <v>61</v>
      </c>
      <c r="B73" s="32" t="s">
        <v>438</v>
      </c>
      <c r="C73" s="163">
        <v>0.22</v>
      </c>
      <c r="D73" s="164" t="s">
        <v>13</v>
      </c>
      <c r="E73" s="29" t="s">
        <v>298</v>
      </c>
      <c r="F73" s="129" t="s">
        <v>298</v>
      </c>
    </row>
    <row r="74" spans="1:6">
      <c r="A74" s="87">
        <f t="shared" si="0"/>
        <v>62</v>
      </c>
      <c r="B74" s="32" t="s">
        <v>439</v>
      </c>
      <c r="C74" s="163">
        <v>0.21</v>
      </c>
      <c r="D74" s="162" t="s">
        <v>672</v>
      </c>
      <c r="E74" s="29" t="s">
        <v>298</v>
      </c>
      <c r="F74" s="129" t="s">
        <v>298</v>
      </c>
    </row>
    <row r="75" spans="1:6">
      <c r="A75" s="87">
        <f t="shared" si="0"/>
        <v>63</v>
      </c>
      <c r="B75" s="32" t="s">
        <v>440</v>
      </c>
      <c r="C75" s="163">
        <v>0.23</v>
      </c>
      <c r="D75" s="162" t="s">
        <v>672</v>
      </c>
      <c r="E75" s="29" t="s">
        <v>298</v>
      </c>
      <c r="F75" s="129" t="s">
        <v>298</v>
      </c>
    </row>
    <row r="76" spans="1:6">
      <c r="A76" s="87">
        <f t="shared" si="0"/>
        <v>64</v>
      </c>
      <c r="B76" s="32" t="s">
        <v>441</v>
      </c>
      <c r="C76" s="163">
        <v>0.23</v>
      </c>
      <c r="D76" s="162" t="s">
        <v>672</v>
      </c>
      <c r="E76" s="29" t="s">
        <v>298</v>
      </c>
      <c r="F76" s="129" t="s">
        <v>298</v>
      </c>
    </row>
    <row r="77" spans="1:6">
      <c r="A77" s="87">
        <f t="shared" si="0"/>
        <v>65</v>
      </c>
      <c r="B77" s="32" t="s">
        <v>442</v>
      </c>
      <c r="C77" s="163">
        <v>0.32</v>
      </c>
      <c r="D77" s="164" t="s">
        <v>13</v>
      </c>
      <c r="E77" s="29" t="s">
        <v>298</v>
      </c>
      <c r="F77" s="129" t="s">
        <v>298</v>
      </c>
    </row>
    <row r="78" spans="1:6">
      <c r="A78" s="87">
        <f t="shared" si="0"/>
        <v>66</v>
      </c>
      <c r="B78" s="32" t="s">
        <v>443</v>
      </c>
      <c r="C78" s="163">
        <v>0.33</v>
      </c>
      <c r="D78" s="164" t="s">
        <v>13</v>
      </c>
      <c r="E78" s="29" t="s">
        <v>298</v>
      </c>
      <c r="F78" s="129" t="s">
        <v>298</v>
      </c>
    </row>
    <row r="79" spans="1:6">
      <c r="A79" s="87">
        <f t="shared" si="0"/>
        <v>67</v>
      </c>
      <c r="B79" s="32" t="s">
        <v>444</v>
      </c>
      <c r="C79" s="163">
        <v>0.32</v>
      </c>
      <c r="D79" s="164" t="s">
        <v>13</v>
      </c>
      <c r="E79" s="29" t="s">
        <v>298</v>
      </c>
      <c r="F79" s="129" t="s">
        <v>298</v>
      </c>
    </row>
    <row r="80" spans="1:6">
      <c r="A80" s="87">
        <f t="shared" si="0"/>
        <v>68</v>
      </c>
      <c r="B80" s="32" t="s">
        <v>445</v>
      </c>
      <c r="C80" s="163">
        <v>0.28000000000000003</v>
      </c>
      <c r="D80" s="162" t="s">
        <v>672</v>
      </c>
      <c r="E80" s="29" t="s">
        <v>298</v>
      </c>
      <c r="F80" s="129" t="s">
        <v>298</v>
      </c>
    </row>
    <row r="81" spans="1:6">
      <c r="A81" s="87">
        <f t="shared" si="0"/>
        <v>69</v>
      </c>
      <c r="B81" s="35" t="s">
        <v>446</v>
      </c>
      <c r="C81" s="165">
        <v>0.6</v>
      </c>
      <c r="D81" s="166" t="s">
        <v>13</v>
      </c>
      <c r="E81" s="29" t="s">
        <v>298</v>
      </c>
      <c r="F81" s="129" t="s">
        <v>298</v>
      </c>
    </row>
    <row r="82" spans="1:6">
      <c r="A82" s="87">
        <f t="shared" si="0"/>
        <v>70</v>
      </c>
      <c r="B82" s="32" t="s">
        <v>447</v>
      </c>
      <c r="C82" s="163">
        <f>0.45-C83</f>
        <v>0.38</v>
      </c>
      <c r="D82" s="164" t="s">
        <v>13</v>
      </c>
      <c r="E82" s="29" t="s">
        <v>298</v>
      </c>
      <c r="F82" s="129" t="s">
        <v>298</v>
      </c>
    </row>
    <row r="83" spans="1:6">
      <c r="A83" s="87">
        <f t="shared" ref="A83:A85" si="1">A82+1</f>
        <v>71</v>
      </c>
      <c r="B83" s="32" t="s">
        <v>447</v>
      </c>
      <c r="C83" s="163">
        <v>7.0000000000000007E-2</v>
      </c>
      <c r="D83" s="164" t="s">
        <v>566</v>
      </c>
      <c r="E83" s="29" t="s">
        <v>297</v>
      </c>
      <c r="F83" s="129" t="s">
        <v>297</v>
      </c>
    </row>
    <row r="84" spans="1:6">
      <c r="A84" s="87">
        <f>A83+1</f>
        <v>72</v>
      </c>
      <c r="B84" s="35" t="s">
        <v>448</v>
      </c>
      <c r="C84" s="165">
        <v>0.04</v>
      </c>
      <c r="D84" s="166" t="s">
        <v>13</v>
      </c>
      <c r="E84" s="29" t="s">
        <v>298</v>
      </c>
      <c r="F84" s="129" t="s">
        <v>298</v>
      </c>
    </row>
    <row r="85" spans="1:6">
      <c r="A85" s="87">
        <f t="shared" si="1"/>
        <v>73</v>
      </c>
      <c r="B85" s="32" t="s">
        <v>584</v>
      </c>
      <c r="C85" s="163">
        <v>0.11</v>
      </c>
      <c r="D85" s="167" t="s">
        <v>60</v>
      </c>
      <c r="E85" s="29" t="s">
        <v>297</v>
      </c>
      <c r="F85" s="129" t="s">
        <v>297</v>
      </c>
    </row>
    <row r="86" spans="1:6">
      <c r="A86" s="87">
        <f t="shared" si="0"/>
        <v>74</v>
      </c>
      <c r="B86" s="32" t="s">
        <v>240</v>
      </c>
      <c r="C86" s="163">
        <v>1.18</v>
      </c>
      <c r="D86" s="167" t="s">
        <v>60</v>
      </c>
      <c r="E86" s="29" t="s">
        <v>297</v>
      </c>
      <c r="F86" s="129" t="s">
        <v>297</v>
      </c>
    </row>
    <row r="87" spans="1:6">
      <c r="A87" s="87">
        <f t="shared" ref="A87:A101" si="2">A86+1</f>
        <v>75</v>
      </c>
      <c r="B87" s="35" t="s">
        <v>449</v>
      </c>
      <c r="C87" s="171" t="s">
        <v>585</v>
      </c>
      <c r="D87" s="166" t="s">
        <v>566</v>
      </c>
      <c r="E87" s="29" t="s">
        <v>298</v>
      </c>
      <c r="F87" s="129" t="s">
        <v>298</v>
      </c>
    </row>
    <row r="88" spans="1:6">
      <c r="A88" s="87">
        <f t="shared" si="0"/>
        <v>76</v>
      </c>
      <c r="B88" s="35" t="s">
        <v>450</v>
      </c>
      <c r="C88" s="165">
        <v>0.14000000000000001</v>
      </c>
      <c r="D88" s="164" t="s">
        <v>566</v>
      </c>
      <c r="E88" s="29" t="s">
        <v>298</v>
      </c>
      <c r="F88" s="129" t="s">
        <v>298</v>
      </c>
    </row>
    <row r="89" spans="1:6">
      <c r="A89" s="87">
        <f t="shared" si="2"/>
        <v>77</v>
      </c>
      <c r="B89" s="32" t="s">
        <v>571</v>
      </c>
      <c r="C89" s="163">
        <v>0.98</v>
      </c>
      <c r="D89" s="168" t="s">
        <v>650</v>
      </c>
      <c r="E89" s="29" t="s">
        <v>297</v>
      </c>
      <c r="F89" s="129" t="s">
        <v>297</v>
      </c>
    </row>
    <row r="90" spans="1:6">
      <c r="A90" s="87">
        <f t="shared" si="2"/>
        <v>78</v>
      </c>
      <c r="B90" s="35" t="s">
        <v>451</v>
      </c>
      <c r="C90" s="173">
        <v>0.43</v>
      </c>
      <c r="D90" s="166" t="s">
        <v>13</v>
      </c>
      <c r="E90" s="29" t="s">
        <v>298</v>
      </c>
      <c r="F90" s="129" t="s">
        <v>298</v>
      </c>
    </row>
    <row r="91" spans="1:6" s="177" customFormat="1" ht="31.2" customHeight="1">
      <c r="A91" s="87">
        <f>A90+1</f>
        <v>79</v>
      </c>
      <c r="B91" s="35" t="s">
        <v>586</v>
      </c>
      <c r="C91" s="173">
        <v>0.75</v>
      </c>
      <c r="D91" s="172" t="s">
        <v>673</v>
      </c>
      <c r="E91" s="175" t="s">
        <v>298</v>
      </c>
      <c r="F91" s="176" t="s">
        <v>298</v>
      </c>
    </row>
    <row r="92" spans="1:6">
      <c r="A92" s="87">
        <f t="shared" si="2"/>
        <v>80</v>
      </c>
      <c r="B92" s="35" t="s">
        <v>458</v>
      </c>
      <c r="C92" s="165">
        <v>0.245</v>
      </c>
      <c r="D92" s="162" t="s">
        <v>672</v>
      </c>
      <c r="E92" s="29" t="s">
        <v>298</v>
      </c>
      <c r="F92" s="129" t="s">
        <v>298</v>
      </c>
    </row>
    <row r="93" spans="1:6">
      <c r="A93" s="87">
        <f t="shared" si="2"/>
        <v>81</v>
      </c>
      <c r="B93" s="35" t="s">
        <v>459</v>
      </c>
      <c r="C93" s="165">
        <v>0.16</v>
      </c>
      <c r="D93" s="167" t="s">
        <v>60</v>
      </c>
      <c r="E93" s="29" t="s">
        <v>298</v>
      </c>
      <c r="F93" s="129" t="s">
        <v>298</v>
      </c>
    </row>
    <row r="94" spans="1:6">
      <c r="A94" s="87">
        <f t="shared" si="2"/>
        <v>82</v>
      </c>
      <c r="B94" s="32" t="s">
        <v>587</v>
      </c>
      <c r="C94" s="163">
        <v>0.06</v>
      </c>
      <c r="D94" s="164" t="s">
        <v>13</v>
      </c>
      <c r="E94" s="29" t="s">
        <v>298</v>
      </c>
      <c r="F94" s="129" t="s">
        <v>298</v>
      </c>
    </row>
    <row r="95" spans="1:6" ht="26.4">
      <c r="A95" s="87">
        <f t="shared" si="2"/>
        <v>83</v>
      </c>
      <c r="B95" s="32" t="s">
        <v>452</v>
      </c>
      <c r="C95" s="163">
        <v>1.32</v>
      </c>
      <c r="D95" s="172" t="s">
        <v>674</v>
      </c>
      <c r="E95" s="29" t="s">
        <v>298</v>
      </c>
      <c r="F95" s="129" t="s">
        <v>298</v>
      </c>
    </row>
    <row r="96" spans="1:6">
      <c r="A96" s="87">
        <f t="shared" si="2"/>
        <v>84</v>
      </c>
      <c r="B96" s="32" t="s">
        <v>453</v>
      </c>
      <c r="C96" s="163">
        <v>1.0549999999999999</v>
      </c>
      <c r="D96" s="168" t="s">
        <v>650</v>
      </c>
      <c r="E96" s="29" t="s">
        <v>297</v>
      </c>
      <c r="F96" s="129" t="s">
        <v>297</v>
      </c>
    </row>
    <row r="97" spans="1:6">
      <c r="A97" s="87">
        <f t="shared" si="2"/>
        <v>85</v>
      </c>
      <c r="B97" s="32" t="s">
        <v>362</v>
      </c>
      <c r="C97" s="163">
        <v>0.33500000000000002</v>
      </c>
      <c r="D97" s="164" t="s">
        <v>13</v>
      </c>
      <c r="E97" s="29" t="s">
        <v>298</v>
      </c>
      <c r="F97" s="129" t="s">
        <v>298</v>
      </c>
    </row>
    <row r="98" spans="1:6">
      <c r="A98" s="87">
        <f>A99+1</f>
        <v>87</v>
      </c>
      <c r="B98" s="32" t="s">
        <v>455</v>
      </c>
      <c r="C98" s="163">
        <v>0.13</v>
      </c>
      <c r="D98" s="162" t="s">
        <v>672</v>
      </c>
      <c r="E98" s="29" t="s">
        <v>298</v>
      </c>
      <c r="F98" s="129" t="s">
        <v>298</v>
      </c>
    </row>
    <row r="99" spans="1:6">
      <c r="A99" s="87">
        <f>A97+1</f>
        <v>86</v>
      </c>
      <c r="B99" s="32" t="s">
        <v>454</v>
      </c>
      <c r="C99" s="163">
        <v>0.33</v>
      </c>
      <c r="D99" s="167" t="s">
        <v>60</v>
      </c>
      <c r="E99" s="29" t="s">
        <v>298</v>
      </c>
      <c r="F99" s="129" t="s">
        <v>298</v>
      </c>
    </row>
    <row r="100" spans="1:6">
      <c r="A100" s="87">
        <f>A98+1</f>
        <v>88</v>
      </c>
      <c r="B100" s="35" t="s">
        <v>456</v>
      </c>
      <c r="C100" s="165">
        <v>0.57499999999999996</v>
      </c>
      <c r="D100" s="24" t="s">
        <v>675</v>
      </c>
      <c r="E100" s="29" t="s">
        <v>298</v>
      </c>
      <c r="F100" s="129" t="s">
        <v>298</v>
      </c>
    </row>
    <row r="101" spans="1:6">
      <c r="A101" s="87">
        <f t="shared" si="2"/>
        <v>89</v>
      </c>
      <c r="B101" s="32" t="s">
        <v>457</v>
      </c>
      <c r="C101" s="163">
        <v>0.59499999999999997</v>
      </c>
      <c r="D101" s="168" t="s">
        <v>650</v>
      </c>
      <c r="E101" s="29" t="s">
        <v>298</v>
      </c>
      <c r="F101" s="129" t="s">
        <v>298</v>
      </c>
    </row>
    <row r="102" spans="1:6" ht="16.8" customHeight="1">
      <c r="A102" s="90"/>
      <c r="B102" s="42" t="s">
        <v>555</v>
      </c>
      <c r="C102" s="43"/>
      <c r="D102" s="44"/>
      <c r="E102" s="45"/>
      <c r="F102" s="126"/>
    </row>
    <row r="103" spans="1:6">
      <c r="A103" s="87">
        <f>A101+1</f>
        <v>90</v>
      </c>
      <c r="B103" s="35" t="s">
        <v>460</v>
      </c>
      <c r="C103" s="165">
        <v>0.25</v>
      </c>
      <c r="D103" s="166" t="s">
        <v>13</v>
      </c>
      <c r="E103" s="26" t="s">
        <v>298</v>
      </c>
      <c r="F103" s="129" t="s">
        <v>298</v>
      </c>
    </row>
    <row r="104" spans="1:6">
      <c r="A104" s="87">
        <f>A103+1</f>
        <v>91</v>
      </c>
      <c r="B104" s="35" t="s">
        <v>461</v>
      </c>
      <c r="C104" s="165">
        <v>0.115</v>
      </c>
      <c r="D104" s="166" t="s">
        <v>13</v>
      </c>
      <c r="E104" s="26" t="s">
        <v>298</v>
      </c>
      <c r="F104" s="129" t="s">
        <v>298</v>
      </c>
    </row>
    <row r="105" spans="1:6">
      <c r="A105" s="87">
        <f t="shared" ref="A105:A108" si="3">A104+1</f>
        <v>92</v>
      </c>
      <c r="B105" s="35" t="s">
        <v>462</v>
      </c>
      <c r="C105" s="165">
        <v>0.14000000000000001</v>
      </c>
      <c r="D105" s="166" t="s">
        <v>13</v>
      </c>
      <c r="E105" s="26" t="s">
        <v>298</v>
      </c>
      <c r="F105" s="129" t="s">
        <v>298</v>
      </c>
    </row>
    <row r="106" spans="1:6">
      <c r="A106" s="87">
        <f t="shared" si="3"/>
        <v>93</v>
      </c>
      <c r="B106" s="35" t="s">
        <v>463</v>
      </c>
      <c r="C106" s="165">
        <v>0.1</v>
      </c>
      <c r="D106" s="166" t="s">
        <v>13</v>
      </c>
      <c r="E106" s="26" t="s">
        <v>298</v>
      </c>
      <c r="F106" s="129" t="s">
        <v>298</v>
      </c>
    </row>
    <row r="107" spans="1:6">
      <c r="A107" s="87">
        <f t="shared" si="3"/>
        <v>94</v>
      </c>
      <c r="B107" s="32" t="s">
        <v>195</v>
      </c>
      <c r="C107" s="163">
        <v>2.36</v>
      </c>
      <c r="D107" s="167" t="s">
        <v>60</v>
      </c>
      <c r="E107" s="26" t="s">
        <v>297</v>
      </c>
      <c r="F107" s="129" t="s">
        <v>297</v>
      </c>
    </row>
    <row r="108" spans="1:6" ht="15" customHeight="1">
      <c r="A108" s="87">
        <f t="shared" si="3"/>
        <v>95</v>
      </c>
      <c r="B108" s="35" t="s">
        <v>464</v>
      </c>
      <c r="C108" s="165">
        <v>0.1</v>
      </c>
      <c r="D108" s="166" t="s">
        <v>13</v>
      </c>
      <c r="E108" s="26" t="s">
        <v>298</v>
      </c>
      <c r="F108" s="129" t="s">
        <v>298</v>
      </c>
    </row>
    <row r="109" spans="1:6">
      <c r="A109" s="87">
        <f>A110+1</f>
        <v>97</v>
      </c>
      <c r="B109" s="35" t="s">
        <v>467</v>
      </c>
      <c r="C109" s="165">
        <v>0.22600000000000001</v>
      </c>
      <c r="D109" s="168" t="s">
        <v>650</v>
      </c>
      <c r="E109" s="26" t="s">
        <v>298</v>
      </c>
      <c r="F109" s="129" t="s">
        <v>298</v>
      </c>
    </row>
    <row r="110" spans="1:6" ht="26.4">
      <c r="A110" s="87">
        <f>A108+1</f>
        <v>96</v>
      </c>
      <c r="B110" s="35" t="s">
        <v>466</v>
      </c>
      <c r="C110" s="165">
        <v>0.255</v>
      </c>
      <c r="D110" s="172" t="s">
        <v>674</v>
      </c>
      <c r="E110" s="26" t="s">
        <v>298</v>
      </c>
      <c r="F110" s="129" t="s">
        <v>298</v>
      </c>
    </row>
    <row r="111" spans="1:6">
      <c r="A111" s="87">
        <f>A109+1</f>
        <v>98</v>
      </c>
      <c r="B111" s="32" t="s">
        <v>468</v>
      </c>
      <c r="C111" s="163">
        <v>1.32</v>
      </c>
      <c r="D111" s="167" t="s">
        <v>60</v>
      </c>
      <c r="E111" s="26" t="s">
        <v>298</v>
      </c>
      <c r="F111" s="129" t="s">
        <v>298</v>
      </c>
    </row>
    <row r="112" spans="1:6">
      <c r="A112" s="87">
        <f>A111+1</f>
        <v>99</v>
      </c>
      <c r="B112" s="35" t="s">
        <v>139</v>
      </c>
      <c r="C112" s="165">
        <v>0.35</v>
      </c>
      <c r="D112" s="166" t="s">
        <v>13</v>
      </c>
      <c r="E112" s="26" t="s">
        <v>298</v>
      </c>
      <c r="F112" s="129" t="s">
        <v>298</v>
      </c>
    </row>
    <row r="113" spans="1:6">
      <c r="A113" s="90"/>
      <c r="B113" s="46" t="s">
        <v>556</v>
      </c>
      <c r="C113" s="47"/>
      <c r="D113" s="30"/>
      <c r="E113" s="48"/>
      <c r="F113" s="127"/>
    </row>
    <row r="114" spans="1:6" ht="21" customHeight="1">
      <c r="A114" s="87">
        <f>A112+1</f>
        <v>100</v>
      </c>
      <c r="B114" s="32" t="s">
        <v>573</v>
      </c>
      <c r="C114" s="163">
        <v>3.87</v>
      </c>
      <c r="D114" s="167" t="s">
        <v>60</v>
      </c>
      <c r="E114" s="29" t="s">
        <v>297</v>
      </c>
      <c r="F114" s="129" t="s">
        <v>297</v>
      </c>
    </row>
    <row r="115" spans="1:6">
      <c r="A115" s="87">
        <f>A114+1</f>
        <v>101</v>
      </c>
      <c r="B115" s="32" t="s">
        <v>647</v>
      </c>
      <c r="C115" s="163">
        <v>1.71</v>
      </c>
      <c r="D115" s="168" t="s">
        <v>672</v>
      </c>
      <c r="E115" s="29" t="s">
        <v>298</v>
      </c>
      <c r="F115" s="129" t="s">
        <v>298</v>
      </c>
    </row>
    <row r="116" spans="1:6">
      <c r="A116" s="87">
        <f t="shared" ref="A116:A118" si="4">A115+1</f>
        <v>102</v>
      </c>
      <c r="B116" s="32" t="s">
        <v>470</v>
      </c>
      <c r="C116" s="163">
        <v>0.94</v>
      </c>
      <c r="D116" s="167" t="s">
        <v>13</v>
      </c>
      <c r="E116" s="29" t="s">
        <v>298</v>
      </c>
      <c r="F116" s="129" t="s">
        <v>298</v>
      </c>
    </row>
    <row r="117" spans="1:6" ht="26.4">
      <c r="A117" s="87">
        <f t="shared" si="4"/>
        <v>103</v>
      </c>
      <c r="B117" s="35" t="s">
        <v>469</v>
      </c>
      <c r="C117" s="165">
        <v>1.81</v>
      </c>
      <c r="D117" s="166" t="s">
        <v>650</v>
      </c>
      <c r="E117" s="29" t="s">
        <v>298</v>
      </c>
      <c r="F117" s="129" t="s">
        <v>298</v>
      </c>
    </row>
    <row r="118" spans="1:6">
      <c r="A118" s="87">
        <f t="shared" si="4"/>
        <v>104</v>
      </c>
      <c r="B118" s="35" t="s">
        <v>361</v>
      </c>
      <c r="C118" s="165">
        <v>0.155</v>
      </c>
      <c r="D118" s="166" t="s">
        <v>13</v>
      </c>
      <c r="E118" s="29" t="s">
        <v>298</v>
      </c>
      <c r="F118" s="129" t="s">
        <v>298</v>
      </c>
    </row>
    <row r="119" spans="1:6" ht="16.2">
      <c r="A119" s="90"/>
      <c r="B119" s="56" t="s">
        <v>588</v>
      </c>
      <c r="C119" s="56"/>
      <c r="D119" s="57"/>
      <c r="E119" s="45"/>
      <c r="F119" s="126"/>
    </row>
    <row r="120" spans="1:6">
      <c r="A120" s="91">
        <f>A118+1</f>
        <v>105</v>
      </c>
      <c r="B120" s="35" t="s">
        <v>589</v>
      </c>
      <c r="C120" s="165">
        <v>0.49</v>
      </c>
      <c r="D120" s="166" t="s">
        <v>13</v>
      </c>
      <c r="E120" s="26" t="s">
        <v>298</v>
      </c>
      <c r="F120" s="129" t="s">
        <v>298</v>
      </c>
    </row>
    <row r="121" spans="1:6" ht="15.6" customHeight="1">
      <c r="A121" s="90"/>
      <c r="B121" s="49" t="s">
        <v>557</v>
      </c>
      <c r="C121" s="50"/>
      <c r="D121" s="51"/>
      <c r="E121" s="48"/>
      <c r="F121" s="127"/>
    </row>
    <row r="122" spans="1:6" ht="26.4">
      <c r="A122" s="87">
        <f>A120+1</f>
        <v>106</v>
      </c>
      <c r="B122" s="35" t="s">
        <v>471</v>
      </c>
      <c r="C122" s="165">
        <v>0.28000000000000003</v>
      </c>
      <c r="D122" s="162" t="s">
        <v>676</v>
      </c>
      <c r="E122" s="29" t="s">
        <v>298</v>
      </c>
      <c r="F122" s="129" t="s">
        <v>298</v>
      </c>
    </row>
    <row r="123" spans="1:6">
      <c r="A123" s="87">
        <f>A122+1</f>
        <v>107</v>
      </c>
      <c r="B123" s="32" t="s">
        <v>570</v>
      </c>
      <c r="C123" s="163">
        <v>1.84</v>
      </c>
      <c r="D123" s="167" t="s">
        <v>60</v>
      </c>
      <c r="E123" s="29" t="s">
        <v>299</v>
      </c>
      <c r="F123" s="129" t="s">
        <v>299</v>
      </c>
    </row>
    <row r="124" spans="1:6">
      <c r="A124" s="87">
        <f t="shared" ref="A124:A138" si="5">A123+1</f>
        <v>108</v>
      </c>
      <c r="B124" s="35" t="s">
        <v>472</v>
      </c>
      <c r="C124" s="165">
        <v>0.3</v>
      </c>
      <c r="D124" s="167" t="s">
        <v>60</v>
      </c>
      <c r="E124" s="29" t="s">
        <v>298</v>
      </c>
      <c r="F124" s="129" t="s">
        <v>298</v>
      </c>
    </row>
    <row r="125" spans="1:6">
      <c r="A125" s="87">
        <f t="shared" si="5"/>
        <v>109</v>
      </c>
      <c r="B125" s="36" t="s">
        <v>473</v>
      </c>
      <c r="C125" s="165">
        <v>2.63</v>
      </c>
      <c r="D125" s="167" t="s">
        <v>60</v>
      </c>
      <c r="E125" s="29" t="s">
        <v>297</v>
      </c>
      <c r="F125" s="129" t="s">
        <v>297</v>
      </c>
    </row>
    <row r="126" spans="1:6">
      <c r="A126" s="87">
        <f t="shared" si="5"/>
        <v>110</v>
      </c>
      <c r="B126" s="36" t="s">
        <v>474</v>
      </c>
      <c r="C126" s="165">
        <v>0.25</v>
      </c>
      <c r="D126" s="167" t="s">
        <v>13</v>
      </c>
      <c r="E126" s="29" t="s">
        <v>298</v>
      </c>
      <c r="F126" s="129" t="s">
        <v>298</v>
      </c>
    </row>
    <row r="127" spans="1:6">
      <c r="A127" s="87">
        <f t="shared" si="5"/>
        <v>111</v>
      </c>
      <c r="B127" s="36" t="s">
        <v>71</v>
      </c>
      <c r="C127" s="165">
        <v>0.31</v>
      </c>
      <c r="D127" s="167" t="s">
        <v>60</v>
      </c>
      <c r="E127" s="29" t="s">
        <v>298</v>
      </c>
      <c r="F127" s="129" t="s">
        <v>298</v>
      </c>
    </row>
    <row r="128" spans="1:6">
      <c r="A128" s="87">
        <f t="shared" si="5"/>
        <v>112</v>
      </c>
      <c r="B128" s="32" t="s">
        <v>475</v>
      </c>
      <c r="C128" s="163">
        <v>0.58399999999999996</v>
      </c>
      <c r="D128" s="168" t="s">
        <v>650</v>
      </c>
      <c r="E128" s="29" t="s">
        <v>298</v>
      </c>
      <c r="F128" s="129" t="s">
        <v>298</v>
      </c>
    </row>
    <row r="129" spans="1:6">
      <c r="A129" s="87">
        <f t="shared" si="5"/>
        <v>113</v>
      </c>
      <c r="B129" s="35" t="s">
        <v>465</v>
      </c>
      <c r="C129" s="165">
        <v>0.11</v>
      </c>
      <c r="D129" s="167" t="s">
        <v>60</v>
      </c>
      <c r="E129" s="29" t="s">
        <v>298</v>
      </c>
      <c r="F129" s="129" t="s">
        <v>298</v>
      </c>
    </row>
    <row r="130" spans="1:6">
      <c r="A130" s="87">
        <f t="shared" si="5"/>
        <v>114</v>
      </c>
      <c r="B130" s="35" t="s">
        <v>476</v>
      </c>
      <c r="C130" s="165">
        <v>0.17</v>
      </c>
      <c r="D130" s="168" t="s">
        <v>650</v>
      </c>
      <c r="E130" s="29" t="s">
        <v>298</v>
      </c>
      <c r="F130" s="129" t="s">
        <v>298</v>
      </c>
    </row>
    <row r="131" spans="1:6">
      <c r="A131" s="87">
        <f t="shared" si="5"/>
        <v>115</v>
      </c>
      <c r="B131" s="35" t="s">
        <v>477</v>
      </c>
      <c r="C131" s="165">
        <v>0.52</v>
      </c>
      <c r="D131" s="168" t="s">
        <v>677</v>
      </c>
      <c r="E131" s="29" t="s">
        <v>298</v>
      </c>
      <c r="F131" s="129" t="s">
        <v>298</v>
      </c>
    </row>
    <row r="132" spans="1:6">
      <c r="A132" s="87">
        <f t="shared" si="5"/>
        <v>116</v>
      </c>
      <c r="B132" s="35" t="s">
        <v>83</v>
      </c>
      <c r="C132" s="165">
        <v>0.115</v>
      </c>
      <c r="D132" s="166" t="s">
        <v>13</v>
      </c>
      <c r="E132" s="29" t="s">
        <v>298</v>
      </c>
      <c r="F132" s="129" t="s">
        <v>298</v>
      </c>
    </row>
    <row r="133" spans="1:6" ht="26.4">
      <c r="A133" s="87">
        <f t="shared" si="5"/>
        <v>117</v>
      </c>
      <c r="B133" s="35" t="s">
        <v>478</v>
      </c>
      <c r="C133" s="165">
        <v>0.17</v>
      </c>
      <c r="D133" s="162" t="s">
        <v>678</v>
      </c>
      <c r="E133" s="29" t="s">
        <v>298</v>
      </c>
      <c r="F133" s="129" t="s">
        <v>298</v>
      </c>
    </row>
    <row r="134" spans="1:6">
      <c r="A134" s="87">
        <f t="shared" si="5"/>
        <v>118</v>
      </c>
      <c r="B134" s="36" t="s">
        <v>479</v>
      </c>
      <c r="C134" s="165">
        <v>0.33</v>
      </c>
      <c r="D134" s="167" t="s">
        <v>60</v>
      </c>
      <c r="E134" s="29" t="s">
        <v>297</v>
      </c>
      <c r="F134" s="129" t="s">
        <v>297</v>
      </c>
    </row>
    <row r="135" spans="1:6">
      <c r="A135" s="87">
        <f t="shared" si="5"/>
        <v>119</v>
      </c>
      <c r="B135" s="35" t="s">
        <v>574</v>
      </c>
      <c r="C135" s="165">
        <v>7.0000000000000007E-2</v>
      </c>
      <c r="D135" s="166" t="s">
        <v>13</v>
      </c>
      <c r="E135" s="29" t="s">
        <v>298</v>
      </c>
      <c r="F135" s="129" t="s">
        <v>298</v>
      </c>
    </row>
    <row r="136" spans="1:6">
      <c r="A136" s="87">
        <f t="shared" si="5"/>
        <v>120</v>
      </c>
      <c r="B136" s="35" t="s">
        <v>480</v>
      </c>
      <c r="C136" s="165">
        <v>0.36</v>
      </c>
      <c r="D136" s="166" t="s">
        <v>13</v>
      </c>
      <c r="E136" s="29" t="s">
        <v>298</v>
      </c>
      <c r="F136" s="129" t="s">
        <v>298</v>
      </c>
    </row>
    <row r="137" spans="1:6">
      <c r="A137" s="87">
        <f t="shared" si="5"/>
        <v>121</v>
      </c>
      <c r="B137" s="35" t="s">
        <v>481</v>
      </c>
      <c r="C137" s="165">
        <v>0.06</v>
      </c>
      <c r="D137" s="166" t="s">
        <v>13</v>
      </c>
      <c r="E137" s="29" t="s">
        <v>298</v>
      </c>
      <c r="F137" s="129" t="s">
        <v>298</v>
      </c>
    </row>
    <row r="138" spans="1:6">
      <c r="A138" s="87">
        <f t="shared" si="5"/>
        <v>122</v>
      </c>
      <c r="B138" s="35" t="s">
        <v>648</v>
      </c>
      <c r="C138" s="165">
        <v>0.2</v>
      </c>
      <c r="D138" s="166" t="s">
        <v>13</v>
      </c>
      <c r="E138" s="29" t="s">
        <v>298</v>
      </c>
      <c r="F138" s="129" t="s">
        <v>298</v>
      </c>
    </row>
    <row r="139" spans="1:6">
      <c r="A139" s="90"/>
      <c r="B139" s="46" t="s">
        <v>558</v>
      </c>
      <c r="C139" s="47"/>
      <c r="D139" s="30"/>
      <c r="E139" s="48"/>
      <c r="F139" s="127"/>
    </row>
    <row r="140" spans="1:6">
      <c r="A140" s="91">
        <f>A138+1</f>
        <v>123</v>
      </c>
      <c r="B140" s="35" t="s">
        <v>482</v>
      </c>
      <c r="C140" s="165">
        <v>0.76</v>
      </c>
      <c r="D140" s="167" t="s">
        <v>60</v>
      </c>
      <c r="E140" s="26" t="s">
        <v>298</v>
      </c>
      <c r="F140" s="129" t="s">
        <v>298</v>
      </c>
    </row>
    <row r="141" spans="1:6" ht="26.4">
      <c r="A141" s="91">
        <f>A140+1</f>
        <v>124</v>
      </c>
      <c r="B141" s="35" t="s">
        <v>483</v>
      </c>
      <c r="C141" s="165">
        <v>0.24</v>
      </c>
      <c r="D141" s="172" t="s">
        <v>674</v>
      </c>
      <c r="E141" s="26" t="s">
        <v>298</v>
      </c>
      <c r="F141" s="129" t="s">
        <v>298</v>
      </c>
    </row>
    <row r="142" spans="1:6">
      <c r="A142" s="91">
        <f t="shared" ref="A142:A145" si="6">A141+1</f>
        <v>125</v>
      </c>
      <c r="B142" s="35" t="s">
        <v>484</v>
      </c>
      <c r="C142" s="165">
        <v>0.51</v>
      </c>
      <c r="D142" s="167" t="s">
        <v>60</v>
      </c>
      <c r="E142" s="26" t="s">
        <v>297</v>
      </c>
      <c r="F142" s="129" t="s">
        <v>297</v>
      </c>
    </row>
    <row r="143" spans="1:6">
      <c r="A143" s="91">
        <f t="shared" si="6"/>
        <v>126</v>
      </c>
      <c r="B143" s="35" t="s">
        <v>484</v>
      </c>
      <c r="C143" s="165">
        <v>0.25</v>
      </c>
      <c r="D143" s="166" t="s">
        <v>13</v>
      </c>
      <c r="E143" s="26" t="s">
        <v>298</v>
      </c>
      <c r="F143" s="129" t="s">
        <v>298</v>
      </c>
    </row>
    <row r="144" spans="1:6">
      <c r="A144" s="91">
        <f t="shared" si="6"/>
        <v>127</v>
      </c>
      <c r="B144" s="35" t="s">
        <v>90</v>
      </c>
      <c r="C144" s="165">
        <v>0.56999999999999995</v>
      </c>
      <c r="D144" s="167" t="s">
        <v>60</v>
      </c>
      <c r="E144" s="26" t="s">
        <v>298</v>
      </c>
      <c r="F144" s="129" t="s">
        <v>298</v>
      </c>
    </row>
    <row r="145" spans="1:6">
      <c r="A145" s="91">
        <f t="shared" si="6"/>
        <v>128</v>
      </c>
      <c r="B145" s="35" t="s">
        <v>485</v>
      </c>
      <c r="C145" s="165">
        <v>0.59</v>
      </c>
      <c r="D145" s="166" t="s">
        <v>13</v>
      </c>
      <c r="E145" s="26" t="s">
        <v>298</v>
      </c>
      <c r="F145" s="129" t="s">
        <v>298</v>
      </c>
    </row>
    <row r="146" spans="1:6">
      <c r="A146" s="90"/>
      <c r="B146" s="46" t="s">
        <v>559</v>
      </c>
      <c r="C146" s="47"/>
      <c r="D146" s="30"/>
      <c r="E146" s="48"/>
      <c r="F146" s="127"/>
    </row>
    <row r="147" spans="1:6">
      <c r="A147" s="91">
        <f>A145+1</f>
        <v>129</v>
      </c>
      <c r="B147" s="35" t="s">
        <v>486</v>
      </c>
      <c r="C147" s="165">
        <v>0.32</v>
      </c>
      <c r="D147" s="166" t="s">
        <v>13</v>
      </c>
      <c r="E147" s="26" t="s">
        <v>298</v>
      </c>
      <c r="F147" s="129" t="s">
        <v>298</v>
      </c>
    </row>
    <row r="148" spans="1:6">
      <c r="A148" s="91">
        <f>A147+1</f>
        <v>130</v>
      </c>
      <c r="B148" s="35" t="s">
        <v>487</v>
      </c>
      <c r="C148" s="165">
        <v>0.71</v>
      </c>
      <c r="D148" s="166" t="s">
        <v>13</v>
      </c>
      <c r="E148" s="26" t="s">
        <v>298</v>
      </c>
      <c r="F148" s="129" t="s">
        <v>298</v>
      </c>
    </row>
    <row r="149" spans="1:6">
      <c r="A149" s="91">
        <f t="shared" ref="A149:A154" si="7">A148+1</f>
        <v>131</v>
      </c>
      <c r="B149" s="35" t="s">
        <v>488</v>
      </c>
      <c r="C149" s="165">
        <v>1.2849999999999999</v>
      </c>
      <c r="D149" s="166" t="s">
        <v>13</v>
      </c>
      <c r="E149" s="26" t="s">
        <v>298</v>
      </c>
      <c r="F149" s="129" t="s">
        <v>298</v>
      </c>
    </row>
    <row r="150" spans="1:6">
      <c r="A150" s="91">
        <f t="shared" si="7"/>
        <v>132</v>
      </c>
      <c r="B150" s="35" t="s">
        <v>489</v>
      </c>
      <c r="C150" s="165">
        <v>4.2699999999999996</v>
      </c>
      <c r="D150" s="166" t="s">
        <v>13</v>
      </c>
      <c r="E150" s="26" t="s">
        <v>298</v>
      </c>
      <c r="F150" s="129" t="s">
        <v>298</v>
      </c>
    </row>
    <row r="151" spans="1:6">
      <c r="A151" s="91">
        <f t="shared" si="7"/>
        <v>133</v>
      </c>
      <c r="B151" s="35" t="s">
        <v>649</v>
      </c>
      <c r="C151" s="165">
        <f>0.97</f>
        <v>0.97</v>
      </c>
      <c r="D151" s="166" t="s">
        <v>13</v>
      </c>
      <c r="E151" s="26" t="s">
        <v>298</v>
      </c>
      <c r="F151" s="129" t="s">
        <v>298</v>
      </c>
    </row>
    <row r="152" spans="1:6">
      <c r="A152" s="91">
        <f t="shared" si="7"/>
        <v>134</v>
      </c>
      <c r="B152" s="35" t="s">
        <v>490</v>
      </c>
      <c r="C152" s="165">
        <f>2.29</f>
        <v>2.29</v>
      </c>
      <c r="D152" s="166" t="s">
        <v>13</v>
      </c>
      <c r="E152" s="26" t="s">
        <v>298</v>
      </c>
      <c r="F152" s="129" t="s">
        <v>298</v>
      </c>
    </row>
    <row r="153" spans="1:6">
      <c r="A153" s="91">
        <f t="shared" si="7"/>
        <v>135</v>
      </c>
      <c r="B153" s="35" t="s">
        <v>491</v>
      </c>
      <c r="C153" s="165">
        <v>3.73</v>
      </c>
      <c r="D153" s="166" t="s">
        <v>13</v>
      </c>
      <c r="E153" s="26" t="s">
        <v>298</v>
      </c>
      <c r="F153" s="129" t="s">
        <v>298</v>
      </c>
    </row>
    <row r="154" spans="1:6">
      <c r="A154" s="91">
        <f t="shared" si="7"/>
        <v>136</v>
      </c>
      <c r="B154" s="35" t="s">
        <v>492</v>
      </c>
      <c r="C154" s="165">
        <v>0.13</v>
      </c>
      <c r="D154" s="172" t="s">
        <v>672</v>
      </c>
      <c r="E154" s="26" t="s">
        <v>298</v>
      </c>
      <c r="F154" s="129" t="s">
        <v>298</v>
      </c>
    </row>
    <row r="155" spans="1:6">
      <c r="A155" s="90"/>
      <c r="B155" s="46" t="s">
        <v>560</v>
      </c>
      <c r="C155" s="47"/>
      <c r="D155" s="30"/>
      <c r="E155" s="48"/>
      <c r="F155" s="127"/>
    </row>
    <row r="156" spans="1:6">
      <c r="A156" s="91">
        <f>A154+1</f>
        <v>137</v>
      </c>
      <c r="B156" s="35" t="s">
        <v>493</v>
      </c>
      <c r="C156" s="165">
        <v>0.28000000000000003</v>
      </c>
      <c r="D156" s="167" t="s">
        <v>60</v>
      </c>
      <c r="E156" s="26" t="s">
        <v>298</v>
      </c>
      <c r="F156" s="129" t="s">
        <v>298</v>
      </c>
    </row>
    <row r="157" spans="1:6">
      <c r="A157" s="91">
        <f>A156+1</f>
        <v>138</v>
      </c>
      <c r="B157" s="35" t="s">
        <v>494</v>
      </c>
      <c r="C157" s="165">
        <v>0.51</v>
      </c>
      <c r="D157" s="167" t="s">
        <v>60</v>
      </c>
      <c r="E157" s="26" t="s">
        <v>298</v>
      </c>
      <c r="F157" s="129" t="s">
        <v>298</v>
      </c>
    </row>
    <row r="158" spans="1:6">
      <c r="A158" s="91">
        <f t="shared" ref="A158:A160" si="8">A157+1</f>
        <v>139</v>
      </c>
      <c r="B158" s="32" t="s">
        <v>495</v>
      </c>
      <c r="C158" s="163">
        <v>0.29499999999999998</v>
      </c>
      <c r="D158" s="167" t="s">
        <v>668</v>
      </c>
      <c r="E158" s="26" t="s">
        <v>298</v>
      </c>
      <c r="F158" s="129" t="s">
        <v>298</v>
      </c>
    </row>
    <row r="159" spans="1:6">
      <c r="A159" s="91">
        <f t="shared" si="8"/>
        <v>140</v>
      </c>
      <c r="B159" s="35" t="s">
        <v>496</v>
      </c>
      <c r="C159" s="165">
        <v>0.9</v>
      </c>
      <c r="D159" s="167" t="s">
        <v>60</v>
      </c>
      <c r="E159" s="26" t="s">
        <v>298</v>
      </c>
      <c r="F159" s="129" t="s">
        <v>298</v>
      </c>
    </row>
    <row r="160" spans="1:6" ht="26.4">
      <c r="A160" s="91">
        <f t="shared" si="8"/>
        <v>141</v>
      </c>
      <c r="B160" s="35" t="s">
        <v>497</v>
      </c>
      <c r="C160" s="165">
        <v>2.82</v>
      </c>
      <c r="D160" s="166" t="s">
        <v>650</v>
      </c>
      <c r="E160" s="26" t="s">
        <v>298</v>
      </c>
      <c r="F160" s="129" t="s">
        <v>298</v>
      </c>
    </row>
    <row r="161" spans="1:7" ht="14.4" customHeight="1">
      <c r="A161" s="92"/>
      <c r="B161" s="52" t="s">
        <v>561</v>
      </c>
      <c r="C161" s="53"/>
      <c r="D161" s="54"/>
      <c r="E161" s="55"/>
      <c r="F161" s="128"/>
    </row>
    <row r="162" spans="1:7">
      <c r="A162" s="87">
        <f>A160+1</f>
        <v>142</v>
      </c>
      <c r="B162" s="35" t="s">
        <v>498</v>
      </c>
      <c r="C162" s="179">
        <v>0.4</v>
      </c>
      <c r="D162" s="180" t="s">
        <v>13</v>
      </c>
      <c r="E162" s="26" t="s">
        <v>298</v>
      </c>
      <c r="F162" s="129" t="s">
        <v>298</v>
      </c>
      <c r="G162" s="178" t="s">
        <v>679</v>
      </c>
    </row>
    <row r="163" spans="1:7" ht="26.4">
      <c r="A163" s="87">
        <f>A162+1</f>
        <v>143</v>
      </c>
      <c r="B163" s="35" t="s">
        <v>499</v>
      </c>
      <c r="C163" s="165">
        <v>0.49399999999999999</v>
      </c>
      <c r="D163" s="172" t="s">
        <v>357</v>
      </c>
      <c r="E163" s="26" t="s">
        <v>298</v>
      </c>
      <c r="F163" s="129" t="s">
        <v>298</v>
      </c>
    </row>
    <row r="164" spans="1:7">
      <c r="A164" s="87">
        <f t="shared" ref="A164" si="9">A163+1</f>
        <v>144</v>
      </c>
      <c r="B164" s="35" t="s">
        <v>501</v>
      </c>
      <c r="C164" s="165">
        <v>1.085</v>
      </c>
      <c r="D164" s="166" t="s">
        <v>356</v>
      </c>
      <c r="E164" s="26" t="s">
        <v>298</v>
      </c>
      <c r="F164" s="129" t="s">
        <v>298</v>
      </c>
    </row>
    <row r="165" spans="1:7" ht="26.4">
      <c r="A165" s="87">
        <f t="shared" ref="A165:A175" si="10">A164+1</f>
        <v>145</v>
      </c>
      <c r="B165" s="35" t="s">
        <v>252</v>
      </c>
      <c r="C165" s="165">
        <v>0.53</v>
      </c>
      <c r="D165" s="172" t="s">
        <v>357</v>
      </c>
      <c r="E165" s="26" t="s">
        <v>298</v>
      </c>
      <c r="F165" s="129" t="s">
        <v>298</v>
      </c>
    </row>
    <row r="166" spans="1:7">
      <c r="A166" s="87">
        <f t="shared" si="10"/>
        <v>146</v>
      </c>
      <c r="B166" s="35" t="s">
        <v>502</v>
      </c>
      <c r="C166" s="165">
        <v>0.33</v>
      </c>
      <c r="D166" s="166" t="s">
        <v>13</v>
      </c>
      <c r="E166" s="26" t="s">
        <v>298</v>
      </c>
      <c r="F166" s="129" t="s">
        <v>298</v>
      </c>
    </row>
    <row r="167" spans="1:7" ht="26.4">
      <c r="A167" s="87">
        <f t="shared" si="10"/>
        <v>147</v>
      </c>
      <c r="B167" s="35" t="s">
        <v>503</v>
      </c>
      <c r="C167" s="165">
        <v>1.33</v>
      </c>
      <c r="D167" s="172" t="s">
        <v>674</v>
      </c>
      <c r="E167" s="26" t="s">
        <v>298</v>
      </c>
      <c r="F167" s="129" t="s">
        <v>298</v>
      </c>
    </row>
    <row r="168" spans="1:7" ht="26.4">
      <c r="A168" s="87">
        <f t="shared" si="10"/>
        <v>148</v>
      </c>
      <c r="B168" s="35" t="s">
        <v>504</v>
      </c>
      <c r="C168" s="165">
        <v>0.31</v>
      </c>
      <c r="D168" s="172" t="s">
        <v>668</v>
      </c>
      <c r="E168" s="26" t="s">
        <v>298</v>
      </c>
      <c r="F168" s="129" t="s">
        <v>298</v>
      </c>
    </row>
    <row r="169" spans="1:7">
      <c r="A169" s="87">
        <f t="shared" si="10"/>
        <v>149</v>
      </c>
      <c r="B169" s="35" t="s">
        <v>505</v>
      </c>
      <c r="C169" s="165">
        <v>0.56999999999999995</v>
      </c>
      <c r="D169" s="166" t="s">
        <v>13</v>
      </c>
      <c r="E169" s="26" t="s">
        <v>298</v>
      </c>
      <c r="F169" s="129" t="s">
        <v>298</v>
      </c>
    </row>
    <row r="170" spans="1:7">
      <c r="A170" s="87">
        <f t="shared" si="10"/>
        <v>150</v>
      </c>
      <c r="B170" s="35" t="s">
        <v>500</v>
      </c>
      <c r="C170" s="165">
        <v>0.41</v>
      </c>
      <c r="D170" s="166" t="s">
        <v>13</v>
      </c>
      <c r="E170" s="26" t="s">
        <v>298</v>
      </c>
      <c r="F170" s="129" t="s">
        <v>298</v>
      </c>
    </row>
    <row r="171" spans="1:7">
      <c r="A171" s="87">
        <f t="shared" si="10"/>
        <v>151</v>
      </c>
      <c r="B171" s="32" t="s">
        <v>260</v>
      </c>
      <c r="C171" s="163">
        <v>0.22700000000000001</v>
      </c>
      <c r="D171" s="166" t="s">
        <v>13</v>
      </c>
      <c r="E171" s="26" t="s">
        <v>298</v>
      </c>
      <c r="F171" s="129" t="s">
        <v>298</v>
      </c>
    </row>
    <row r="172" spans="1:7">
      <c r="A172" s="87">
        <f t="shared" si="10"/>
        <v>152</v>
      </c>
      <c r="B172" s="35" t="s">
        <v>506</v>
      </c>
      <c r="C172" s="165">
        <v>0.24</v>
      </c>
      <c r="D172" s="166" t="s">
        <v>13</v>
      </c>
      <c r="E172" s="26" t="s">
        <v>298</v>
      </c>
      <c r="F172" s="129" t="s">
        <v>298</v>
      </c>
    </row>
    <row r="173" spans="1:7" ht="26.4">
      <c r="A173" s="87">
        <f t="shared" si="10"/>
        <v>153</v>
      </c>
      <c r="B173" s="35" t="s">
        <v>507</v>
      </c>
      <c r="C173" s="165">
        <v>0.8</v>
      </c>
      <c r="D173" s="172" t="s">
        <v>674</v>
      </c>
      <c r="E173" s="26" t="s">
        <v>298</v>
      </c>
      <c r="F173" s="129" t="s">
        <v>298</v>
      </c>
    </row>
    <row r="174" spans="1:7">
      <c r="A174" s="87">
        <f t="shared" si="10"/>
        <v>154</v>
      </c>
      <c r="B174" s="35" t="s">
        <v>508</v>
      </c>
      <c r="C174" s="165">
        <v>2.09</v>
      </c>
      <c r="D174" s="166" t="s">
        <v>13</v>
      </c>
      <c r="E174" s="26" t="s">
        <v>298</v>
      </c>
      <c r="F174" s="129" t="s">
        <v>298</v>
      </c>
    </row>
    <row r="175" spans="1:7" ht="26.4">
      <c r="A175" s="87">
        <f t="shared" si="10"/>
        <v>155</v>
      </c>
      <c r="B175" s="33" t="s">
        <v>509</v>
      </c>
      <c r="C175" s="165">
        <v>0.37</v>
      </c>
      <c r="D175" s="172" t="s">
        <v>674</v>
      </c>
      <c r="E175" s="26" t="s">
        <v>298</v>
      </c>
      <c r="F175" s="129" t="s">
        <v>298</v>
      </c>
    </row>
    <row r="176" spans="1:7" ht="16.2">
      <c r="A176" s="90"/>
      <c r="B176" s="56" t="s">
        <v>562</v>
      </c>
      <c r="C176" s="56"/>
      <c r="D176" s="57"/>
      <c r="E176" s="45"/>
      <c r="F176" s="126"/>
    </row>
    <row r="177" spans="1:6" ht="26.4">
      <c r="A177" s="91">
        <f>A175+1</f>
        <v>156</v>
      </c>
      <c r="B177" s="35" t="s">
        <v>510</v>
      </c>
      <c r="C177" s="165">
        <v>1.08</v>
      </c>
      <c r="D177" s="172" t="s">
        <v>668</v>
      </c>
      <c r="E177" s="26" t="s">
        <v>298</v>
      </c>
      <c r="F177" s="129" t="s">
        <v>298</v>
      </c>
    </row>
    <row r="178" spans="1:6" ht="16.2">
      <c r="A178" s="90"/>
      <c r="B178" s="56" t="s">
        <v>563</v>
      </c>
      <c r="C178" s="56"/>
      <c r="D178" s="57"/>
      <c r="E178" s="45"/>
      <c r="F178" s="126"/>
    </row>
    <row r="179" spans="1:6" ht="26.4">
      <c r="A179" s="91">
        <f>A177+1</f>
        <v>157</v>
      </c>
      <c r="B179" s="35" t="s">
        <v>511</v>
      </c>
      <c r="C179" s="165">
        <v>3.3250000000000002</v>
      </c>
      <c r="D179" s="172" t="s">
        <v>678</v>
      </c>
      <c r="E179" s="26" t="s">
        <v>298</v>
      </c>
      <c r="F179" s="129" t="s">
        <v>298</v>
      </c>
    </row>
    <row r="180" spans="1:6">
      <c r="A180" s="91">
        <f>A179+1</f>
        <v>158</v>
      </c>
      <c r="B180" s="35" t="s">
        <v>162</v>
      </c>
      <c r="C180" s="165">
        <v>0.17499999999999999</v>
      </c>
      <c r="D180" s="166" t="s">
        <v>13</v>
      </c>
      <c r="E180" s="26" t="s">
        <v>298</v>
      </c>
      <c r="F180" s="129" t="s">
        <v>298</v>
      </c>
    </row>
    <row r="181" spans="1:6" ht="26.4">
      <c r="A181" s="91">
        <f t="shared" ref="A181:A214" si="11">A180+1</f>
        <v>159</v>
      </c>
      <c r="B181" s="35" t="s">
        <v>512</v>
      </c>
      <c r="C181" s="165">
        <v>0.70499999999999996</v>
      </c>
      <c r="D181" s="172" t="s">
        <v>674</v>
      </c>
      <c r="E181" s="26" t="s">
        <v>298</v>
      </c>
      <c r="F181" s="129" t="s">
        <v>298</v>
      </c>
    </row>
    <row r="182" spans="1:6">
      <c r="A182" s="91">
        <f t="shared" si="11"/>
        <v>160</v>
      </c>
      <c r="B182" s="35" t="s">
        <v>513</v>
      </c>
      <c r="C182" s="181">
        <v>0.8</v>
      </c>
      <c r="D182" s="182" t="s">
        <v>13</v>
      </c>
      <c r="E182" s="26" t="s">
        <v>298</v>
      </c>
      <c r="F182" s="129" t="s">
        <v>298</v>
      </c>
    </row>
    <row r="183" spans="1:6">
      <c r="A183" s="91">
        <f t="shared" si="11"/>
        <v>161</v>
      </c>
      <c r="B183" s="35" t="s">
        <v>514</v>
      </c>
      <c r="C183" s="165">
        <v>0.41499999999999998</v>
      </c>
      <c r="D183" s="182" t="s">
        <v>13</v>
      </c>
      <c r="E183" s="26" t="s">
        <v>298</v>
      </c>
      <c r="F183" s="129" t="s">
        <v>298</v>
      </c>
    </row>
    <row r="184" spans="1:6">
      <c r="A184" s="91">
        <f t="shared" si="11"/>
        <v>162</v>
      </c>
      <c r="B184" s="35" t="s">
        <v>312</v>
      </c>
      <c r="C184" s="165">
        <v>0.91</v>
      </c>
      <c r="D184" s="182" t="s">
        <v>13</v>
      </c>
      <c r="E184" s="26" t="s">
        <v>298</v>
      </c>
      <c r="F184" s="129" t="s">
        <v>298</v>
      </c>
    </row>
    <row r="185" spans="1:6">
      <c r="A185" s="91">
        <f t="shared" si="11"/>
        <v>163</v>
      </c>
      <c r="B185" s="35" t="s">
        <v>515</v>
      </c>
      <c r="C185" s="165">
        <v>0.35</v>
      </c>
      <c r="D185" s="166" t="s">
        <v>566</v>
      </c>
      <c r="E185" s="29" t="s">
        <v>298</v>
      </c>
      <c r="F185" s="129" t="s">
        <v>298</v>
      </c>
    </row>
    <row r="186" spans="1:6" ht="26.4">
      <c r="A186" s="91">
        <f t="shared" si="11"/>
        <v>164</v>
      </c>
      <c r="B186" s="35" t="s">
        <v>516</v>
      </c>
      <c r="C186" s="165">
        <v>0.17499999999999999</v>
      </c>
      <c r="D186" s="172" t="s">
        <v>680</v>
      </c>
      <c r="E186" s="29" t="s">
        <v>298</v>
      </c>
      <c r="F186" s="129" t="s">
        <v>298</v>
      </c>
    </row>
    <row r="187" spans="1:6" ht="26.4">
      <c r="A187" s="91">
        <f t="shared" si="11"/>
        <v>165</v>
      </c>
      <c r="B187" s="35" t="s">
        <v>517</v>
      </c>
      <c r="C187" s="165">
        <v>0.25</v>
      </c>
      <c r="D187" s="166" t="s">
        <v>650</v>
      </c>
      <c r="E187" s="29" t="s">
        <v>298</v>
      </c>
      <c r="F187" s="129" t="s">
        <v>298</v>
      </c>
    </row>
    <row r="188" spans="1:6">
      <c r="A188" s="91">
        <f t="shared" si="11"/>
        <v>166</v>
      </c>
      <c r="B188" s="35" t="s">
        <v>518</v>
      </c>
      <c r="C188" s="165">
        <v>1.1399999999999999</v>
      </c>
      <c r="D188" s="166" t="s">
        <v>13</v>
      </c>
      <c r="E188" s="29" t="s">
        <v>298</v>
      </c>
      <c r="F188" s="129" t="s">
        <v>298</v>
      </c>
    </row>
    <row r="189" spans="1:6">
      <c r="A189" s="91">
        <f t="shared" si="11"/>
        <v>167</v>
      </c>
      <c r="B189" s="35" t="s">
        <v>519</v>
      </c>
      <c r="C189" s="170">
        <f>8.59-C190</f>
        <v>7.59</v>
      </c>
      <c r="D189" s="167" t="s">
        <v>60</v>
      </c>
      <c r="E189" s="26" t="s">
        <v>298</v>
      </c>
      <c r="F189" s="129" t="s">
        <v>298</v>
      </c>
    </row>
    <row r="190" spans="1:6">
      <c r="A190" s="91">
        <f t="shared" si="11"/>
        <v>168</v>
      </c>
      <c r="B190" s="32" t="s">
        <v>520</v>
      </c>
      <c r="C190" s="169">
        <v>1</v>
      </c>
      <c r="D190" s="167" t="s">
        <v>60</v>
      </c>
      <c r="E190" s="26" t="s">
        <v>299</v>
      </c>
      <c r="F190" s="129" t="s">
        <v>299</v>
      </c>
    </row>
    <row r="191" spans="1:6">
      <c r="A191" s="91">
        <f t="shared" si="11"/>
        <v>169</v>
      </c>
      <c r="B191" s="35" t="s">
        <v>521</v>
      </c>
      <c r="C191" s="165">
        <v>0.80500000000000005</v>
      </c>
      <c r="D191" s="182" t="s">
        <v>13</v>
      </c>
      <c r="E191" s="26" t="s">
        <v>298</v>
      </c>
      <c r="F191" s="129" t="s">
        <v>298</v>
      </c>
    </row>
    <row r="192" spans="1:6">
      <c r="A192" s="91">
        <f t="shared" si="11"/>
        <v>170</v>
      </c>
      <c r="B192" s="82" t="s">
        <v>522</v>
      </c>
      <c r="C192" s="183">
        <v>2.8</v>
      </c>
      <c r="D192" s="167" t="s">
        <v>60</v>
      </c>
      <c r="E192" s="26" t="s">
        <v>299</v>
      </c>
      <c r="F192" s="129" t="s">
        <v>299</v>
      </c>
    </row>
    <row r="193" spans="1:6">
      <c r="A193" s="91">
        <f t="shared" si="11"/>
        <v>171</v>
      </c>
      <c r="B193" s="102" t="s">
        <v>523</v>
      </c>
      <c r="C193" s="170">
        <f>3.67-C192</f>
        <v>0.87000000000000011</v>
      </c>
      <c r="D193" s="167" t="s">
        <v>60</v>
      </c>
      <c r="E193" s="26" t="s">
        <v>298</v>
      </c>
      <c r="F193" s="129" t="s">
        <v>298</v>
      </c>
    </row>
    <row r="194" spans="1:6" ht="26.4">
      <c r="A194" s="91">
        <f t="shared" si="11"/>
        <v>172</v>
      </c>
      <c r="B194" s="102" t="s">
        <v>524</v>
      </c>
      <c r="C194" s="165">
        <v>1.17</v>
      </c>
      <c r="D194" s="166" t="s">
        <v>650</v>
      </c>
      <c r="E194" s="26" t="s">
        <v>298</v>
      </c>
      <c r="F194" s="129" t="s">
        <v>298</v>
      </c>
    </row>
    <row r="195" spans="1:6">
      <c r="A195" s="91">
        <f t="shared" si="11"/>
        <v>173</v>
      </c>
      <c r="B195" s="35" t="s">
        <v>29</v>
      </c>
      <c r="C195" s="165">
        <v>0.56999999999999995</v>
      </c>
      <c r="D195" s="182" t="s">
        <v>13</v>
      </c>
      <c r="E195" s="26" t="s">
        <v>298</v>
      </c>
      <c r="F195" s="129" t="s">
        <v>298</v>
      </c>
    </row>
    <row r="196" spans="1:6" ht="26.4">
      <c r="A196" s="91">
        <f t="shared" si="11"/>
        <v>174</v>
      </c>
      <c r="B196" s="35" t="s">
        <v>525</v>
      </c>
      <c r="C196" s="165">
        <v>0.55000000000000004</v>
      </c>
      <c r="D196" s="172" t="s">
        <v>674</v>
      </c>
      <c r="E196" s="26" t="s">
        <v>298</v>
      </c>
      <c r="F196" s="129" t="s">
        <v>298</v>
      </c>
    </row>
    <row r="197" spans="1:6">
      <c r="A197" s="91">
        <f t="shared" si="11"/>
        <v>175</v>
      </c>
      <c r="B197" s="32" t="s">
        <v>526</v>
      </c>
      <c r="C197" s="163">
        <v>3.7</v>
      </c>
      <c r="D197" s="168" t="s">
        <v>682</v>
      </c>
      <c r="E197" s="26" t="s">
        <v>299</v>
      </c>
      <c r="F197" s="129" t="s">
        <v>299</v>
      </c>
    </row>
    <row r="198" spans="1:6">
      <c r="A198" s="91">
        <f t="shared" si="11"/>
        <v>176</v>
      </c>
      <c r="B198" s="32" t="s">
        <v>590</v>
      </c>
      <c r="C198" s="163">
        <v>0.36799999999999999</v>
      </c>
      <c r="D198" s="168" t="s">
        <v>669</v>
      </c>
      <c r="E198" s="27" t="s">
        <v>299</v>
      </c>
      <c r="F198" s="130" t="s">
        <v>299</v>
      </c>
    </row>
    <row r="199" spans="1:6">
      <c r="A199" s="91">
        <f t="shared" si="11"/>
        <v>177</v>
      </c>
      <c r="B199" s="35" t="s">
        <v>528</v>
      </c>
      <c r="C199" s="165">
        <v>0.38500000000000001</v>
      </c>
      <c r="D199" s="166" t="s">
        <v>566</v>
      </c>
      <c r="E199" s="26" t="s">
        <v>298</v>
      </c>
      <c r="F199" s="129" t="s">
        <v>298</v>
      </c>
    </row>
    <row r="200" spans="1:6" ht="26.4">
      <c r="A200" s="91">
        <f t="shared" si="11"/>
        <v>178</v>
      </c>
      <c r="B200" s="35" t="s">
        <v>527</v>
      </c>
      <c r="C200" s="165">
        <v>5.26</v>
      </c>
      <c r="D200" s="172" t="s">
        <v>668</v>
      </c>
      <c r="E200" s="26" t="s">
        <v>298</v>
      </c>
      <c r="F200" s="129" t="s">
        <v>298</v>
      </c>
    </row>
    <row r="201" spans="1:6">
      <c r="A201" s="91">
        <f t="shared" si="11"/>
        <v>179</v>
      </c>
      <c r="B201" s="31" t="s">
        <v>591</v>
      </c>
      <c r="C201" s="163">
        <v>0.18</v>
      </c>
      <c r="D201" s="182" t="s">
        <v>13</v>
      </c>
      <c r="E201" s="26" t="s">
        <v>298</v>
      </c>
      <c r="F201" s="129" t="s">
        <v>298</v>
      </c>
    </row>
    <row r="202" spans="1:6">
      <c r="A202" s="91">
        <f t="shared" si="11"/>
        <v>180</v>
      </c>
      <c r="B202" s="31" t="s">
        <v>529</v>
      </c>
      <c r="C202" s="163">
        <v>0.47</v>
      </c>
      <c r="D202" s="182" t="s">
        <v>13</v>
      </c>
      <c r="E202" s="26" t="s">
        <v>298</v>
      </c>
      <c r="F202" s="129" t="s">
        <v>298</v>
      </c>
    </row>
    <row r="203" spans="1:6">
      <c r="A203" s="91">
        <f t="shared" si="11"/>
        <v>181</v>
      </c>
      <c r="B203" s="31" t="s">
        <v>530</v>
      </c>
      <c r="C203" s="163">
        <v>0.28999999999999998</v>
      </c>
      <c r="D203" s="182" t="s">
        <v>13</v>
      </c>
      <c r="E203" s="26" t="s">
        <v>298</v>
      </c>
      <c r="F203" s="129" t="s">
        <v>298</v>
      </c>
    </row>
    <row r="204" spans="1:6">
      <c r="A204" s="91">
        <f t="shared" si="11"/>
        <v>182</v>
      </c>
      <c r="B204" s="31" t="s">
        <v>531</v>
      </c>
      <c r="C204" s="163">
        <v>0.08</v>
      </c>
      <c r="D204" s="182" t="s">
        <v>13</v>
      </c>
      <c r="E204" s="26" t="s">
        <v>298</v>
      </c>
      <c r="F204" s="129" t="s">
        <v>298</v>
      </c>
    </row>
    <row r="205" spans="1:6">
      <c r="A205" s="91">
        <f t="shared" si="11"/>
        <v>183</v>
      </c>
      <c r="B205" s="31" t="s">
        <v>532</v>
      </c>
      <c r="C205" s="163">
        <v>0.31</v>
      </c>
      <c r="D205" s="182" t="s">
        <v>13</v>
      </c>
      <c r="E205" s="26" t="s">
        <v>298</v>
      </c>
      <c r="F205" s="129" t="s">
        <v>298</v>
      </c>
    </row>
    <row r="206" spans="1:6">
      <c r="A206" s="91">
        <f t="shared" si="11"/>
        <v>184</v>
      </c>
      <c r="B206" s="31" t="s">
        <v>533</v>
      </c>
      <c r="C206" s="163">
        <v>0.37</v>
      </c>
      <c r="D206" s="182" t="s">
        <v>13</v>
      </c>
      <c r="E206" s="26" t="s">
        <v>298</v>
      </c>
      <c r="F206" s="129" t="s">
        <v>298</v>
      </c>
    </row>
    <row r="207" spans="1:6">
      <c r="A207" s="91">
        <f t="shared" si="11"/>
        <v>185</v>
      </c>
      <c r="B207" s="31" t="s">
        <v>534</v>
      </c>
      <c r="C207" s="163">
        <v>0.31</v>
      </c>
      <c r="D207" s="182" t="s">
        <v>13</v>
      </c>
      <c r="E207" s="26" t="s">
        <v>298</v>
      </c>
      <c r="F207" s="129" t="s">
        <v>298</v>
      </c>
    </row>
    <row r="208" spans="1:6">
      <c r="A208" s="91">
        <f t="shared" si="11"/>
        <v>186</v>
      </c>
      <c r="B208" s="31" t="s">
        <v>535</v>
      </c>
      <c r="C208" s="163">
        <v>0.28999999999999998</v>
      </c>
      <c r="D208" s="182" t="s">
        <v>13</v>
      </c>
      <c r="E208" s="26" t="s">
        <v>298</v>
      </c>
      <c r="F208" s="129" t="s">
        <v>298</v>
      </c>
    </row>
    <row r="209" spans="1:6">
      <c r="A209" s="91">
        <f t="shared" si="11"/>
        <v>187</v>
      </c>
      <c r="B209" s="31" t="s">
        <v>536</v>
      </c>
      <c r="C209" s="163">
        <v>0.19</v>
      </c>
      <c r="D209" s="182" t="s">
        <v>13</v>
      </c>
      <c r="E209" s="26" t="s">
        <v>298</v>
      </c>
      <c r="F209" s="129" t="s">
        <v>298</v>
      </c>
    </row>
    <row r="210" spans="1:6" ht="26.4">
      <c r="A210" s="91">
        <f t="shared" si="11"/>
        <v>188</v>
      </c>
      <c r="B210" s="35" t="s">
        <v>537</v>
      </c>
      <c r="C210" s="165">
        <v>2.2400000000000002</v>
      </c>
      <c r="D210" s="172" t="s">
        <v>674</v>
      </c>
      <c r="E210" s="26" t="s">
        <v>298</v>
      </c>
      <c r="F210" s="129" t="s">
        <v>298</v>
      </c>
    </row>
    <row r="211" spans="1:6">
      <c r="A211" s="91">
        <f t="shared" si="11"/>
        <v>189</v>
      </c>
      <c r="B211" s="35" t="s">
        <v>538</v>
      </c>
      <c r="C211" s="165">
        <v>1.85</v>
      </c>
      <c r="D211" s="166" t="s">
        <v>13</v>
      </c>
      <c r="E211" s="26" t="s">
        <v>298</v>
      </c>
      <c r="F211" s="129" t="s">
        <v>298</v>
      </c>
    </row>
    <row r="212" spans="1:6">
      <c r="A212" s="91">
        <f t="shared" ref="A212:A215" si="12">A211+1</f>
        <v>190</v>
      </c>
      <c r="B212" s="35" t="s">
        <v>539</v>
      </c>
      <c r="C212" s="165">
        <v>9.15</v>
      </c>
      <c r="D212" s="166" t="s">
        <v>13</v>
      </c>
      <c r="E212" s="26" t="s">
        <v>298</v>
      </c>
      <c r="F212" s="129" t="s">
        <v>298</v>
      </c>
    </row>
    <row r="213" spans="1:6">
      <c r="A213" s="91">
        <f t="shared" si="11"/>
        <v>191</v>
      </c>
      <c r="B213" s="35" t="s">
        <v>540</v>
      </c>
      <c r="C213" s="165">
        <v>0.41</v>
      </c>
      <c r="D213" s="182" t="s">
        <v>13</v>
      </c>
      <c r="E213" s="26" t="s">
        <v>298</v>
      </c>
      <c r="F213" s="129" t="s">
        <v>298</v>
      </c>
    </row>
    <row r="214" spans="1:6" ht="26.4">
      <c r="A214" s="91">
        <f t="shared" si="11"/>
        <v>192</v>
      </c>
      <c r="B214" s="31" t="s">
        <v>193</v>
      </c>
      <c r="C214" s="163">
        <v>0.18</v>
      </c>
      <c r="D214" s="172" t="s">
        <v>674</v>
      </c>
      <c r="E214" s="26" t="s">
        <v>298</v>
      </c>
      <c r="F214" s="129" t="s">
        <v>298</v>
      </c>
    </row>
    <row r="215" spans="1:6" ht="26.4">
      <c r="A215" s="91">
        <f t="shared" si="12"/>
        <v>193</v>
      </c>
      <c r="B215" s="31" t="s">
        <v>66</v>
      </c>
      <c r="C215" s="163">
        <v>0.185</v>
      </c>
      <c r="D215" s="172" t="s">
        <v>681</v>
      </c>
      <c r="E215" s="26" t="s">
        <v>298</v>
      </c>
      <c r="F215" s="129" t="s">
        <v>298</v>
      </c>
    </row>
    <row r="216" spans="1:6" ht="15.6" customHeight="1">
      <c r="A216" s="90"/>
      <c r="B216" s="49" t="s">
        <v>564</v>
      </c>
      <c r="C216" s="50"/>
      <c r="D216" s="51"/>
      <c r="E216" s="48"/>
      <c r="F216" s="127"/>
    </row>
    <row r="217" spans="1:6">
      <c r="A217" s="91">
        <f>A215+1</f>
        <v>194</v>
      </c>
      <c r="B217" s="35" t="s">
        <v>541</v>
      </c>
      <c r="C217" s="165">
        <v>0.19500000000000001</v>
      </c>
      <c r="D217" s="167" t="s">
        <v>60</v>
      </c>
      <c r="E217" s="26" t="s">
        <v>298</v>
      </c>
      <c r="F217" s="129" t="s">
        <v>298</v>
      </c>
    </row>
    <row r="218" spans="1:6">
      <c r="A218" s="91">
        <f>A217+1</f>
        <v>195</v>
      </c>
      <c r="B218" s="35" t="s">
        <v>542</v>
      </c>
      <c r="C218" s="165">
        <v>7.0000000000000007E-2</v>
      </c>
      <c r="D218" s="166" t="s">
        <v>13</v>
      </c>
      <c r="E218" s="26" t="s">
        <v>298</v>
      </c>
      <c r="F218" s="129" t="s">
        <v>298</v>
      </c>
    </row>
    <row r="219" spans="1:6">
      <c r="A219" s="91">
        <f t="shared" ref="A219:A231" si="13">A218+1</f>
        <v>196</v>
      </c>
      <c r="B219" s="35" t="s">
        <v>543</v>
      </c>
      <c r="C219" s="181">
        <v>1.42</v>
      </c>
      <c r="D219" s="166" t="s">
        <v>356</v>
      </c>
      <c r="E219" s="26" t="s">
        <v>298</v>
      </c>
      <c r="F219" s="129" t="s">
        <v>298</v>
      </c>
    </row>
    <row r="220" spans="1:6">
      <c r="A220" s="91">
        <f t="shared" si="13"/>
        <v>197</v>
      </c>
      <c r="B220" s="35" t="s">
        <v>544</v>
      </c>
      <c r="C220" s="165">
        <v>0.14499999999999999</v>
      </c>
      <c r="D220" s="166" t="s">
        <v>13</v>
      </c>
      <c r="E220" s="26" t="s">
        <v>298</v>
      </c>
      <c r="F220" s="129" t="s">
        <v>298</v>
      </c>
    </row>
    <row r="221" spans="1:6">
      <c r="A221" s="91">
        <f t="shared" si="13"/>
        <v>198</v>
      </c>
      <c r="B221" s="35" t="s">
        <v>341</v>
      </c>
      <c r="C221" s="165">
        <v>0.315</v>
      </c>
      <c r="D221" s="167" t="s">
        <v>60</v>
      </c>
      <c r="E221" s="26" t="s">
        <v>298</v>
      </c>
      <c r="F221" s="129" t="s">
        <v>298</v>
      </c>
    </row>
    <row r="222" spans="1:6">
      <c r="A222" s="91">
        <f t="shared" si="13"/>
        <v>199</v>
      </c>
      <c r="B222" s="35" t="s">
        <v>545</v>
      </c>
      <c r="C222" s="165">
        <v>0.16</v>
      </c>
      <c r="D222" s="167" t="s">
        <v>60</v>
      </c>
      <c r="E222" s="26" t="s">
        <v>298</v>
      </c>
      <c r="F222" s="129" t="s">
        <v>298</v>
      </c>
    </row>
    <row r="223" spans="1:6">
      <c r="A223" s="91">
        <f t="shared" si="13"/>
        <v>200</v>
      </c>
      <c r="B223" s="35" t="s">
        <v>546</v>
      </c>
      <c r="C223" s="165">
        <v>0.81</v>
      </c>
      <c r="D223" s="168" t="s">
        <v>650</v>
      </c>
      <c r="E223" s="26" t="s">
        <v>298</v>
      </c>
      <c r="F223" s="129" t="s">
        <v>298</v>
      </c>
    </row>
    <row r="224" spans="1:6">
      <c r="A224" s="91">
        <f t="shared" si="13"/>
        <v>201</v>
      </c>
      <c r="B224" s="35" t="s">
        <v>547</v>
      </c>
      <c r="C224" s="165">
        <v>0.39500000000000002</v>
      </c>
      <c r="D224" s="166" t="s">
        <v>13</v>
      </c>
      <c r="E224" s="26" t="s">
        <v>298</v>
      </c>
      <c r="F224" s="129" t="s">
        <v>298</v>
      </c>
    </row>
    <row r="225" spans="1:7" ht="26.4">
      <c r="A225" s="91">
        <f t="shared" si="13"/>
        <v>202</v>
      </c>
      <c r="B225" s="35" t="s">
        <v>548</v>
      </c>
      <c r="C225" s="165">
        <v>1.38</v>
      </c>
      <c r="D225" s="172" t="s">
        <v>674</v>
      </c>
      <c r="E225" s="26" t="s">
        <v>298</v>
      </c>
      <c r="F225" s="129" t="s">
        <v>298</v>
      </c>
    </row>
    <row r="226" spans="1:7">
      <c r="A226" s="91">
        <f t="shared" si="13"/>
        <v>203</v>
      </c>
      <c r="B226" s="32" t="s">
        <v>592</v>
      </c>
      <c r="C226" s="183">
        <v>0.06</v>
      </c>
      <c r="D226" s="166" t="s">
        <v>13</v>
      </c>
      <c r="E226" s="26" t="s">
        <v>298</v>
      </c>
      <c r="F226" s="129" t="s">
        <v>298</v>
      </c>
    </row>
    <row r="227" spans="1:7">
      <c r="A227" s="91">
        <f t="shared" si="13"/>
        <v>204</v>
      </c>
      <c r="B227" s="32" t="s">
        <v>797</v>
      </c>
      <c r="C227" s="34">
        <v>1</v>
      </c>
      <c r="D227" s="28" t="s">
        <v>60</v>
      </c>
      <c r="E227" s="27" t="s">
        <v>297</v>
      </c>
      <c r="F227" s="130" t="s">
        <v>297</v>
      </c>
      <c r="G227" s="178" t="s">
        <v>683</v>
      </c>
    </row>
    <row r="228" spans="1:7">
      <c r="A228" s="91">
        <f t="shared" si="13"/>
        <v>205</v>
      </c>
      <c r="B228" s="35" t="s">
        <v>549</v>
      </c>
      <c r="C228" s="165">
        <v>0.12</v>
      </c>
      <c r="D228" s="167" t="s">
        <v>60</v>
      </c>
      <c r="E228" s="26" t="s">
        <v>298</v>
      </c>
      <c r="F228" s="129" t="s">
        <v>298</v>
      </c>
    </row>
    <row r="229" spans="1:7" ht="26.4">
      <c r="A229" s="91">
        <f t="shared" si="13"/>
        <v>206</v>
      </c>
      <c r="B229" s="35" t="s">
        <v>550</v>
      </c>
      <c r="C229" s="165">
        <v>0.45</v>
      </c>
      <c r="D229" s="166" t="s">
        <v>668</v>
      </c>
      <c r="E229" s="26" t="s">
        <v>298</v>
      </c>
      <c r="F229" s="129" t="s">
        <v>298</v>
      </c>
    </row>
    <row r="230" spans="1:7">
      <c r="A230" s="91">
        <f t="shared" si="13"/>
        <v>207</v>
      </c>
      <c r="B230" s="35" t="s">
        <v>551</v>
      </c>
      <c r="C230" s="165">
        <v>0.46500000000000002</v>
      </c>
      <c r="D230" s="166" t="s">
        <v>13</v>
      </c>
      <c r="E230" s="26" t="s">
        <v>298</v>
      </c>
      <c r="F230" s="129" t="s">
        <v>298</v>
      </c>
    </row>
    <row r="231" spans="1:7">
      <c r="A231" s="91">
        <f t="shared" si="13"/>
        <v>208</v>
      </c>
      <c r="B231" s="35" t="s">
        <v>552</v>
      </c>
      <c r="C231" s="165">
        <v>0.4</v>
      </c>
      <c r="D231" s="166" t="s">
        <v>13</v>
      </c>
      <c r="E231" s="26" t="s">
        <v>298</v>
      </c>
      <c r="F231" s="129" t="s">
        <v>298</v>
      </c>
    </row>
    <row r="232" spans="1:7" ht="27" thickBot="1">
      <c r="A232" s="98">
        <f>A231+1</f>
        <v>209</v>
      </c>
      <c r="B232" s="101" t="s">
        <v>65</v>
      </c>
      <c r="C232" s="185">
        <v>0.56200000000000006</v>
      </c>
      <c r="D232" s="184" t="s">
        <v>650</v>
      </c>
      <c r="E232" s="99" t="s">
        <v>298</v>
      </c>
      <c r="F232" s="131" t="s">
        <v>298</v>
      </c>
    </row>
    <row r="233" spans="1:7" ht="21" customHeight="1" thickBot="1">
      <c r="A233" s="93"/>
      <c r="B233" s="61" t="s">
        <v>314</v>
      </c>
      <c r="C233" s="58"/>
      <c r="D233" s="100" t="s">
        <v>299</v>
      </c>
      <c r="E233" s="86">
        <f>SUMIF(E12:E232,D233,C12:C232)</f>
        <v>16.207999999999998</v>
      </c>
      <c r="F233" s="132">
        <f>SUMIF(F12:F232,D233,C12:C232)</f>
        <v>16.207999999999998</v>
      </c>
    </row>
    <row r="234" spans="1:7" ht="18.600000000000001" customHeight="1" thickBot="1">
      <c r="A234" s="94"/>
      <c r="B234" s="62" t="s">
        <v>315</v>
      </c>
      <c r="C234" s="58"/>
      <c r="D234" s="97" t="s">
        <v>297</v>
      </c>
      <c r="E234" s="86">
        <f ca="1">SUMIF(E12:E233,D234,C12:C232)</f>
        <v>20.715</v>
      </c>
      <c r="F234" s="132">
        <f>SUMIF(F12:F232,D234,C12:C232)</f>
        <v>20.715</v>
      </c>
    </row>
    <row r="235" spans="1:7" ht="13.2" customHeight="1" thickBot="1">
      <c r="A235" s="94"/>
      <c r="B235" s="63" t="s">
        <v>316</v>
      </c>
      <c r="C235" s="58"/>
      <c r="D235" s="97" t="s">
        <v>298</v>
      </c>
      <c r="E235" s="86">
        <f>SUMIF(E12:E232,D235,C12:C232)</f>
        <v>123.67000000000004</v>
      </c>
      <c r="F235" s="132">
        <f>SUMIF(F12:F232,D235,C12:C232)</f>
        <v>123.67000000000004</v>
      </c>
    </row>
    <row r="236" spans="1:7" ht="14.4" thickBot="1">
      <c r="A236" s="95"/>
      <c r="B236" s="64" t="s">
        <v>553</v>
      </c>
      <c r="C236" s="59"/>
      <c r="D236" s="81"/>
      <c r="E236" s="59">
        <f ca="1">E233+E234+E235</f>
        <v>160.59300000000005</v>
      </c>
      <c r="F236" s="133">
        <f>SUM(C12:C232)</f>
        <v>160.59299999999996</v>
      </c>
    </row>
    <row r="238" spans="1:7">
      <c r="F238" s="85"/>
    </row>
    <row r="239" spans="1:7">
      <c r="F239" s="85"/>
    </row>
    <row r="240" spans="1:7">
      <c r="F240" s="85"/>
    </row>
    <row r="245" spans="2:3">
      <c r="B245" s="84"/>
      <c r="C245" s="83"/>
    </row>
    <row r="246" spans="2:3">
      <c r="B246" s="84"/>
      <c r="C246" s="85"/>
    </row>
    <row r="247" spans="2:3">
      <c r="B247" s="84"/>
      <c r="C247" s="85"/>
    </row>
    <row r="251" spans="2:3">
      <c r="C251" s="83"/>
    </row>
    <row r="252" spans="2:3">
      <c r="C252" s="83"/>
    </row>
    <row r="253" spans="2:3">
      <c r="C253" s="85"/>
    </row>
    <row r="255" spans="2:3">
      <c r="C255" s="83"/>
    </row>
  </sheetData>
  <mergeCells count="8">
    <mergeCell ref="A1:F1"/>
    <mergeCell ref="A10:F10"/>
    <mergeCell ref="A4:A9"/>
    <mergeCell ref="B4:B9"/>
    <mergeCell ref="C4:C9"/>
    <mergeCell ref="D4:D9"/>
    <mergeCell ref="F4:F9"/>
    <mergeCell ref="E4:E9"/>
  </mergeCells>
  <phoneticPr fontId="2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480"/>
  <sheetViews>
    <sheetView tabSelected="1" topLeftCell="A458" zoomScale="145" zoomScaleNormal="145" workbookViewId="0">
      <selection activeCell="H464" sqref="H464"/>
    </sheetView>
  </sheetViews>
  <sheetFormatPr defaultColWidth="8" defaultRowHeight="13.2"/>
  <cols>
    <col min="1" max="1" width="3.59765625" style="6" customWidth="1"/>
    <col min="2" max="2" width="45.69921875" style="6" customWidth="1"/>
    <col min="3" max="3" width="9.8984375" style="7" customWidth="1"/>
    <col min="4" max="4" width="12.19921875" style="6" customWidth="1"/>
    <col min="5" max="5" width="10.296875" style="6" customWidth="1"/>
    <col min="6" max="6" width="9.59765625" style="6" customWidth="1"/>
    <col min="7" max="7" width="12" style="6" customWidth="1"/>
    <col min="8" max="16384" width="8" style="6"/>
  </cols>
  <sheetData>
    <row r="1" spans="1:55" s="1" customFormat="1" ht="27.75" customHeight="1">
      <c r="A1" s="2"/>
      <c r="B1" s="237" t="s">
        <v>800</v>
      </c>
      <c r="C1" s="237"/>
      <c r="D1" s="237"/>
      <c r="E1" s="237"/>
      <c r="F1" s="237"/>
    </row>
    <row r="2" spans="1:55" s="1" customFormat="1" ht="12.75" customHeight="1">
      <c r="A2" s="2"/>
      <c r="B2" s="237"/>
      <c r="C2" s="237"/>
      <c r="D2" s="237"/>
      <c r="E2" s="237"/>
      <c r="F2" s="237"/>
    </row>
    <row r="3" spans="1:55" s="1" customFormat="1" ht="13.5" customHeight="1" thickBot="1">
      <c r="A3" s="2"/>
      <c r="B3" s="3"/>
      <c r="C3" s="3"/>
      <c r="D3" s="3"/>
      <c r="E3" s="3"/>
      <c r="F3" s="3"/>
    </row>
    <row r="4" spans="1:55" s="1" customFormat="1" ht="13.5" customHeight="1">
      <c r="A4" s="262" t="s">
        <v>0</v>
      </c>
      <c r="B4" s="265" t="s">
        <v>1</v>
      </c>
      <c r="C4" s="268" t="s">
        <v>2</v>
      </c>
      <c r="D4" s="268" t="s">
        <v>3</v>
      </c>
      <c r="E4" s="271" t="s">
        <v>360</v>
      </c>
      <c r="F4" s="274" t="s">
        <v>359</v>
      </c>
    </row>
    <row r="5" spans="1:55" s="1" customFormat="1" ht="13.5" customHeight="1">
      <c r="A5" s="263"/>
      <c r="B5" s="266"/>
      <c r="C5" s="269"/>
      <c r="D5" s="269"/>
      <c r="E5" s="272"/>
      <c r="F5" s="275"/>
    </row>
    <row r="6" spans="1:55" s="1" customFormat="1" ht="13.5" customHeight="1">
      <c r="A6" s="263"/>
      <c r="B6" s="266"/>
      <c r="C6" s="269"/>
      <c r="D6" s="269"/>
      <c r="E6" s="272"/>
      <c r="F6" s="275"/>
    </row>
    <row r="7" spans="1:55" s="1" customFormat="1" ht="13.5" customHeight="1">
      <c r="A7" s="263"/>
      <c r="B7" s="266"/>
      <c r="C7" s="269"/>
      <c r="D7" s="269"/>
      <c r="E7" s="272"/>
      <c r="F7" s="275"/>
    </row>
    <row r="8" spans="1:55" s="1" customFormat="1" ht="12.75" customHeight="1">
      <c r="A8" s="263"/>
      <c r="B8" s="266"/>
      <c r="C8" s="269"/>
      <c r="D8" s="269"/>
      <c r="E8" s="272"/>
      <c r="F8" s="275"/>
    </row>
    <row r="9" spans="1:55" s="1" customFormat="1" ht="13.5" customHeight="1" thickBot="1">
      <c r="A9" s="264"/>
      <c r="B9" s="267"/>
      <c r="C9" s="270"/>
      <c r="D9" s="270"/>
      <c r="E9" s="273"/>
      <c r="F9" s="276"/>
    </row>
    <row r="10" spans="1:55" s="1" customFormat="1" ht="13.8" customHeight="1">
      <c r="A10" s="259" t="s">
        <v>656</v>
      </c>
      <c r="B10" s="260"/>
      <c r="C10" s="260"/>
      <c r="D10" s="260"/>
      <c r="E10" s="260"/>
      <c r="F10" s="261"/>
    </row>
    <row r="11" spans="1:55" s="1" customFormat="1" ht="12.6" customHeight="1">
      <c r="A11" s="135"/>
      <c r="B11" s="42" t="s">
        <v>658</v>
      </c>
      <c r="C11" s="76"/>
      <c r="D11" s="76"/>
      <c r="E11" s="125"/>
      <c r="F11" s="136"/>
    </row>
    <row r="12" spans="1:55" s="5" customFormat="1" ht="18.600000000000001" customHeight="1">
      <c r="A12" s="137">
        <v>1</v>
      </c>
      <c r="B12" s="110" t="s">
        <v>267</v>
      </c>
      <c r="C12" s="189">
        <v>1.06</v>
      </c>
      <c r="D12" s="187" t="s">
        <v>60</v>
      </c>
      <c r="E12" s="111" t="s">
        <v>297</v>
      </c>
      <c r="F12" s="138" t="s">
        <v>297</v>
      </c>
      <c r="G12" s="4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</row>
    <row r="13" spans="1:55" s="1" customFormat="1" ht="13.8" customHeight="1">
      <c r="A13" s="137">
        <f>A12+1</f>
        <v>2</v>
      </c>
      <c r="B13" s="112" t="s">
        <v>5</v>
      </c>
      <c r="C13" s="188">
        <v>1.9</v>
      </c>
      <c r="D13" s="187" t="s">
        <v>60</v>
      </c>
      <c r="E13" s="113" t="s">
        <v>298</v>
      </c>
      <c r="F13" s="139" t="s">
        <v>298</v>
      </c>
      <c r="G13" s="4"/>
    </row>
    <row r="14" spans="1:55" s="5" customFormat="1">
      <c r="A14" s="140">
        <f>A13+1</f>
        <v>3</v>
      </c>
      <c r="B14" s="114" t="s">
        <v>268</v>
      </c>
      <c r="C14" s="190">
        <v>0.32</v>
      </c>
      <c r="D14" s="187" t="s">
        <v>60</v>
      </c>
      <c r="E14" s="111" t="s">
        <v>298</v>
      </c>
      <c r="F14" s="138" t="s">
        <v>298</v>
      </c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</row>
    <row r="15" spans="1:55" s="4" customFormat="1">
      <c r="A15" s="137">
        <f>A14+1</f>
        <v>4</v>
      </c>
      <c r="B15" s="112" t="s">
        <v>4</v>
      </c>
      <c r="C15" s="186">
        <v>1.0449999999999999</v>
      </c>
      <c r="D15" s="187" t="s">
        <v>60</v>
      </c>
      <c r="E15" s="113" t="s">
        <v>298</v>
      </c>
      <c r="F15" s="139" t="s">
        <v>298</v>
      </c>
    </row>
    <row r="16" spans="1:55" s="1" customFormat="1" ht="11.4" customHeight="1">
      <c r="A16" s="141"/>
      <c r="B16" s="42" t="s">
        <v>659</v>
      </c>
      <c r="C16" s="73"/>
      <c r="D16" s="74"/>
      <c r="E16" s="75"/>
      <c r="F16" s="142"/>
      <c r="G16" s="4"/>
    </row>
    <row r="17" spans="1:55" s="1" customFormat="1" ht="26.4">
      <c r="A17" s="143">
        <f>A15+1</f>
        <v>5</v>
      </c>
      <c r="B17" s="10" t="s">
        <v>6</v>
      </c>
      <c r="C17" s="194">
        <v>7.0000000000000007E-2</v>
      </c>
      <c r="D17" s="193" t="s">
        <v>685</v>
      </c>
      <c r="E17" s="16" t="s">
        <v>298</v>
      </c>
      <c r="F17" s="144" t="s">
        <v>298</v>
      </c>
      <c r="G17" s="4"/>
    </row>
    <row r="18" spans="1:55" s="1" customFormat="1">
      <c r="A18" s="143">
        <f>A17+1</f>
        <v>6</v>
      </c>
      <c r="B18" s="10" t="s">
        <v>384</v>
      </c>
      <c r="C18" s="194">
        <v>0.32</v>
      </c>
      <c r="D18" s="195" t="s">
        <v>686</v>
      </c>
      <c r="E18" s="16" t="s">
        <v>298</v>
      </c>
      <c r="F18" s="144" t="s">
        <v>298</v>
      </c>
      <c r="G18" s="4"/>
      <c r="H18" s="4"/>
    </row>
    <row r="19" spans="1:55" s="1" customFormat="1" ht="26.4">
      <c r="A19" s="143">
        <f t="shared" ref="A19:A22" si="0">A18+1</f>
        <v>7</v>
      </c>
      <c r="B19" s="10" t="s">
        <v>320</v>
      </c>
      <c r="C19" s="196">
        <v>0.13500000000000001</v>
      </c>
      <c r="D19" s="193" t="s">
        <v>687</v>
      </c>
      <c r="E19" s="16" t="s">
        <v>298</v>
      </c>
      <c r="F19" s="144" t="s">
        <v>298</v>
      </c>
      <c r="G19" s="4"/>
    </row>
    <row r="20" spans="1:55" s="1" customFormat="1">
      <c r="A20" s="143">
        <f t="shared" si="0"/>
        <v>8</v>
      </c>
      <c r="B20" s="10" t="s">
        <v>295</v>
      </c>
      <c r="C20" s="194">
        <v>0.15</v>
      </c>
      <c r="D20" s="197" t="s">
        <v>60</v>
      </c>
      <c r="E20" s="16" t="s">
        <v>298</v>
      </c>
      <c r="F20" s="144" t="s">
        <v>298</v>
      </c>
      <c r="G20" s="4"/>
    </row>
    <row r="21" spans="1:55" s="1" customFormat="1">
      <c r="A21" s="143">
        <f t="shared" si="0"/>
        <v>9</v>
      </c>
      <c r="B21" s="10" t="s">
        <v>7</v>
      </c>
      <c r="C21" s="194">
        <v>0.33200000000000002</v>
      </c>
      <c r="D21" s="198" t="s">
        <v>688</v>
      </c>
      <c r="E21" s="16" t="s">
        <v>298</v>
      </c>
      <c r="F21" s="144" t="s">
        <v>298</v>
      </c>
      <c r="G21" s="4"/>
    </row>
    <row r="22" spans="1:55" s="1" customFormat="1">
      <c r="A22" s="143">
        <f t="shared" si="0"/>
        <v>10</v>
      </c>
      <c r="B22" s="10" t="s">
        <v>8</v>
      </c>
      <c r="C22" s="194">
        <v>7.4999999999999997E-2</v>
      </c>
      <c r="D22" s="192" t="s">
        <v>60</v>
      </c>
      <c r="E22" s="16" t="s">
        <v>298</v>
      </c>
      <c r="F22" s="144" t="s">
        <v>298</v>
      </c>
      <c r="G22" s="4"/>
    </row>
    <row r="23" spans="1:55" s="201" customFormat="1" ht="39.6">
      <c r="A23" s="143">
        <f t="shared" ref="A23:A116" si="1">A22+1</f>
        <v>11</v>
      </c>
      <c r="B23" s="199" t="s">
        <v>9</v>
      </c>
      <c r="C23" s="196">
        <v>0.104</v>
      </c>
      <c r="D23" s="193" t="s">
        <v>689</v>
      </c>
      <c r="E23" s="14" t="s">
        <v>298</v>
      </c>
      <c r="F23" s="145" t="s">
        <v>298</v>
      </c>
      <c r="G23" s="200"/>
    </row>
    <row r="24" spans="1:55" s="1" customFormat="1">
      <c r="A24" s="143">
        <f t="shared" si="1"/>
        <v>12</v>
      </c>
      <c r="B24" s="10" t="s">
        <v>593</v>
      </c>
      <c r="C24" s="194">
        <v>0.03</v>
      </c>
      <c r="D24" s="193" t="s">
        <v>690</v>
      </c>
      <c r="E24" s="14" t="s">
        <v>298</v>
      </c>
      <c r="F24" s="145" t="s">
        <v>298</v>
      </c>
      <c r="G24" s="4"/>
    </row>
    <row r="25" spans="1:55" s="1" customFormat="1">
      <c r="A25" s="143">
        <f t="shared" si="1"/>
        <v>13</v>
      </c>
      <c r="B25" s="10" t="s">
        <v>10</v>
      </c>
      <c r="C25" s="194">
        <v>0.4</v>
      </c>
      <c r="D25" s="192" t="s">
        <v>650</v>
      </c>
      <c r="E25" s="14" t="s">
        <v>298</v>
      </c>
      <c r="F25" s="145" t="s">
        <v>298</v>
      </c>
      <c r="G25" s="4"/>
    </row>
    <row r="26" spans="1:55" s="1" customFormat="1">
      <c r="A26" s="143">
        <f t="shared" si="1"/>
        <v>14</v>
      </c>
      <c r="B26" s="10" t="s">
        <v>11</v>
      </c>
      <c r="C26" s="194">
        <v>0.12</v>
      </c>
      <c r="D26" s="193" t="s">
        <v>691</v>
      </c>
      <c r="E26" s="14" t="s">
        <v>298</v>
      </c>
      <c r="F26" s="145" t="s">
        <v>298</v>
      </c>
      <c r="G26" s="4"/>
    </row>
    <row r="27" spans="1:55" s="1" customFormat="1" ht="26.4">
      <c r="A27" s="143">
        <f t="shared" si="1"/>
        <v>15</v>
      </c>
      <c r="B27" s="115" t="s">
        <v>12</v>
      </c>
      <c r="C27" s="194">
        <v>0.54500000000000004</v>
      </c>
      <c r="D27" s="193" t="s">
        <v>674</v>
      </c>
      <c r="E27" s="14" t="s">
        <v>298</v>
      </c>
      <c r="F27" s="145" t="s">
        <v>298</v>
      </c>
      <c r="G27" s="4"/>
    </row>
    <row r="28" spans="1:55" s="1" customFormat="1" ht="26.4">
      <c r="A28" s="143">
        <f t="shared" si="1"/>
        <v>16</v>
      </c>
      <c r="B28" s="115" t="s">
        <v>594</v>
      </c>
      <c r="C28" s="194">
        <v>0.4</v>
      </c>
      <c r="D28" s="193" t="s">
        <v>692</v>
      </c>
      <c r="E28" s="14" t="s">
        <v>298</v>
      </c>
      <c r="F28" s="145" t="s">
        <v>298</v>
      </c>
      <c r="G28" s="4"/>
    </row>
    <row r="29" spans="1:55" s="5" customFormat="1" ht="26.4">
      <c r="A29" s="143">
        <f t="shared" si="1"/>
        <v>17</v>
      </c>
      <c r="B29" s="12" t="s">
        <v>266</v>
      </c>
      <c r="C29" s="202">
        <v>2.4</v>
      </c>
      <c r="D29" s="195" t="s">
        <v>693</v>
      </c>
      <c r="E29" s="116" t="s">
        <v>299</v>
      </c>
      <c r="F29" s="146" t="s">
        <v>297</v>
      </c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</row>
    <row r="30" spans="1:55" s="1" customFormat="1">
      <c r="A30" s="143">
        <f t="shared" si="1"/>
        <v>18</v>
      </c>
      <c r="B30" s="10" t="s">
        <v>14</v>
      </c>
      <c r="C30" s="194">
        <v>0.49299999999999999</v>
      </c>
      <c r="D30" s="192" t="s">
        <v>650</v>
      </c>
      <c r="E30" s="14" t="s">
        <v>298</v>
      </c>
      <c r="F30" s="145" t="s">
        <v>298</v>
      </c>
      <c r="G30" s="4"/>
    </row>
    <row r="31" spans="1:55" s="1" customFormat="1">
      <c r="A31" s="143">
        <f t="shared" si="1"/>
        <v>19</v>
      </c>
      <c r="B31" s="10" t="s">
        <v>15</v>
      </c>
      <c r="C31" s="204">
        <v>2.83</v>
      </c>
      <c r="D31" s="193" t="s">
        <v>694</v>
      </c>
      <c r="E31" s="14" t="s">
        <v>298</v>
      </c>
      <c r="F31" s="145" t="s">
        <v>298</v>
      </c>
      <c r="G31" s="4"/>
    </row>
    <row r="32" spans="1:55" s="1" customFormat="1" ht="26.4">
      <c r="A32" s="143">
        <f t="shared" si="1"/>
        <v>20</v>
      </c>
      <c r="B32" s="10" t="s">
        <v>16</v>
      </c>
      <c r="C32" s="205">
        <v>0.29199999999999998</v>
      </c>
      <c r="D32" s="195" t="s">
        <v>695</v>
      </c>
      <c r="E32" s="14" t="s">
        <v>298</v>
      </c>
      <c r="F32" s="145" t="s">
        <v>298</v>
      </c>
      <c r="G32" s="4"/>
    </row>
    <row r="33" spans="1:8" s="1" customFormat="1" ht="26.4">
      <c r="A33" s="143">
        <f t="shared" si="1"/>
        <v>21</v>
      </c>
      <c r="B33" s="10" t="s">
        <v>17</v>
      </c>
      <c r="C33" s="204">
        <v>0.08</v>
      </c>
      <c r="D33" s="193" t="s">
        <v>692</v>
      </c>
      <c r="E33" s="14" t="s">
        <v>298</v>
      </c>
      <c r="F33" s="145" t="s">
        <v>298</v>
      </c>
      <c r="G33" s="4"/>
    </row>
    <row r="34" spans="1:8" s="1" customFormat="1" ht="26.4">
      <c r="A34" s="143">
        <f t="shared" si="1"/>
        <v>22</v>
      </c>
      <c r="B34" s="115" t="s">
        <v>18</v>
      </c>
      <c r="C34" s="204">
        <v>0.26600000000000001</v>
      </c>
      <c r="D34" s="195" t="s">
        <v>696</v>
      </c>
      <c r="E34" s="14" t="s">
        <v>298</v>
      </c>
      <c r="F34" s="145" t="s">
        <v>298</v>
      </c>
      <c r="G34" s="4"/>
    </row>
    <row r="35" spans="1:8" s="1" customFormat="1" ht="13.8" customHeight="1">
      <c r="A35" s="143">
        <f t="shared" si="1"/>
        <v>23</v>
      </c>
      <c r="B35" s="10" t="s">
        <v>19</v>
      </c>
      <c r="C35" s="194">
        <v>0.2</v>
      </c>
      <c r="D35" s="193" t="s">
        <v>694</v>
      </c>
      <c r="E35" s="14" t="s">
        <v>298</v>
      </c>
      <c r="F35" s="145" t="s">
        <v>298</v>
      </c>
      <c r="G35" s="4"/>
    </row>
    <row r="36" spans="1:8" s="1" customFormat="1" ht="26.4">
      <c r="A36" s="143">
        <f t="shared" si="1"/>
        <v>24</v>
      </c>
      <c r="B36" s="10" t="s">
        <v>20</v>
      </c>
      <c r="C36" s="194">
        <v>0.05</v>
      </c>
      <c r="D36" s="193" t="s">
        <v>697</v>
      </c>
      <c r="E36" s="14" t="s">
        <v>298</v>
      </c>
      <c r="F36" s="145" t="s">
        <v>298</v>
      </c>
      <c r="G36" s="4"/>
    </row>
    <row r="37" spans="1:8" s="1" customFormat="1">
      <c r="A37" s="143">
        <f t="shared" si="1"/>
        <v>25</v>
      </c>
      <c r="B37" s="115" t="s">
        <v>21</v>
      </c>
      <c r="C37" s="194">
        <v>0.435</v>
      </c>
      <c r="D37" s="192" t="s">
        <v>60</v>
      </c>
      <c r="E37" s="15" t="s">
        <v>297</v>
      </c>
      <c r="F37" s="147" t="s">
        <v>297</v>
      </c>
      <c r="G37" s="4"/>
    </row>
    <row r="38" spans="1:8" s="1" customFormat="1">
      <c r="A38" s="143">
        <f t="shared" si="1"/>
        <v>26</v>
      </c>
      <c r="B38" s="10" t="s">
        <v>22</v>
      </c>
      <c r="C38" s="194">
        <v>0.04</v>
      </c>
      <c r="D38" s="206" t="s">
        <v>23</v>
      </c>
      <c r="E38" s="15" t="s">
        <v>298</v>
      </c>
      <c r="F38" s="147" t="s">
        <v>298</v>
      </c>
      <c r="G38" s="4"/>
    </row>
    <row r="39" spans="1:8" s="1" customFormat="1">
      <c r="A39" s="143">
        <f t="shared" si="1"/>
        <v>27</v>
      </c>
      <c r="B39" s="9" t="s">
        <v>24</v>
      </c>
      <c r="C39" s="205">
        <v>0.78</v>
      </c>
      <c r="D39" s="192" t="s">
        <v>650</v>
      </c>
      <c r="E39" s="17" t="s">
        <v>298</v>
      </c>
      <c r="F39" s="148" t="s">
        <v>298</v>
      </c>
      <c r="G39" s="4"/>
    </row>
    <row r="40" spans="1:8" s="1" customFormat="1">
      <c r="A40" s="143">
        <f t="shared" si="1"/>
        <v>28</v>
      </c>
      <c r="B40" s="115" t="s">
        <v>25</v>
      </c>
      <c r="C40" s="205">
        <v>0.39</v>
      </c>
      <c r="D40" s="193" t="s">
        <v>698</v>
      </c>
      <c r="E40" s="17" t="s">
        <v>298</v>
      </c>
      <c r="F40" s="148" t="s">
        <v>298</v>
      </c>
      <c r="G40" s="4"/>
    </row>
    <row r="41" spans="1:8" s="1" customFormat="1">
      <c r="A41" s="143">
        <f t="shared" si="1"/>
        <v>29</v>
      </c>
      <c r="B41" s="10" t="s">
        <v>26</v>
      </c>
      <c r="C41" s="205">
        <v>0.13300000000000001</v>
      </c>
      <c r="D41" s="198" t="s">
        <v>699</v>
      </c>
      <c r="E41" s="17" t="s">
        <v>298</v>
      </c>
      <c r="F41" s="148" t="s">
        <v>298</v>
      </c>
      <c r="G41" s="4"/>
    </row>
    <row r="42" spans="1:8" s="1" customFormat="1">
      <c r="A42" s="143">
        <f t="shared" si="1"/>
        <v>30</v>
      </c>
      <c r="B42" s="10" t="s">
        <v>595</v>
      </c>
      <c r="C42" s="205">
        <v>0.08</v>
      </c>
      <c r="D42" s="198" t="s">
        <v>700</v>
      </c>
      <c r="E42" s="17" t="s">
        <v>298</v>
      </c>
      <c r="F42" s="148" t="s">
        <v>298</v>
      </c>
      <c r="G42" s="4"/>
    </row>
    <row r="43" spans="1:8" s="1" customFormat="1" ht="26.4">
      <c r="A43" s="143">
        <f t="shared" si="1"/>
        <v>31</v>
      </c>
      <c r="B43" s="10" t="s">
        <v>27</v>
      </c>
      <c r="C43" s="194">
        <v>0.1</v>
      </c>
      <c r="D43" s="193" t="s">
        <v>685</v>
      </c>
      <c r="E43" s="17" t="s">
        <v>298</v>
      </c>
      <c r="F43" s="148" t="s">
        <v>298</v>
      </c>
      <c r="G43" s="4"/>
    </row>
    <row r="44" spans="1:8" s="1" customFormat="1">
      <c r="A44" s="143">
        <f t="shared" si="1"/>
        <v>32</v>
      </c>
      <c r="B44" s="10" t="s">
        <v>28</v>
      </c>
      <c r="C44" s="194">
        <v>0.28000000000000003</v>
      </c>
      <c r="D44" s="193" t="s">
        <v>698</v>
      </c>
      <c r="E44" s="17" t="s">
        <v>298</v>
      </c>
      <c r="F44" s="148" t="s">
        <v>298</v>
      </c>
      <c r="G44" s="4"/>
      <c r="H44" s="4"/>
    </row>
    <row r="45" spans="1:8" s="1" customFormat="1">
      <c r="A45" s="143">
        <f t="shared" si="1"/>
        <v>33</v>
      </c>
      <c r="B45" s="10" t="s">
        <v>596</v>
      </c>
      <c r="C45" s="194">
        <v>4.5999999999999999E-2</v>
      </c>
      <c r="D45" s="193" t="s">
        <v>698</v>
      </c>
      <c r="E45" s="17" t="s">
        <v>298</v>
      </c>
      <c r="F45" s="148" t="s">
        <v>298</v>
      </c>
      <c r="G45" s="4"/>
      <c r="H45" s="4"/>
    </row>
    <row r="46" spans="1:8" s="1" customFormat="1">
      <c r="A46" s="143">
        <f t="shared" si="1"/>
        <v>34</v>
      </c>
      <c r="B46" s="10" t="s">
        <v>701</v>
      </c>
      <c r="C46" s="194">
        <v>0.255</v>
      </c>
      <c r="D46" s="195" t="s">
        <v>702</v>
      </c>
      <c r="E46" s="16" t="s">
        <v>298</v>
      </c>
      <c r="F46" s="144" t="s">
        <v>298</v>
      </c>
      <c r="G46" s="4"/>
    </row>
    <row r="47" spans="1:8" s="201" customFormat="1" ht="26.4">
      <c r="A47" s="143">
        <f>A45+1</f>
        <v>34</v>
      </c>
      <c r="B47" s="9" t="s">
        <v>424</v>
      </c>
      <c r="C47" s="196">
        <v>0.2</v>
      </c>
      <c r="D47" s="193" t="s">
        <v>674</v>
      </c>
      <c r="E47" s="17" t="s">
        <v>298</v>
      </c>
      <c r="F47" s="148" t="s">
        <v>298</v>
      </c>
      <c r="G47" s="200"/>
    </row>
    <row r="48" spans="1:8" s="201" customFormat="1" ht="26.4">
      <c r="A48" s="143">
        <f>A46+1</f>
        <v>35</v>
      </c>
      <c r="B48" s="9" t="s">
        <v>29</v>
      </c>
      <c r="C48" s="196">
        <v>0.4</v>
      </c>
      <c r="D48" s="193" t="s">
        <v>674</v>
      </c>
      <c r="E48" s="17" t="s">
        <v>298</v>
      </c>
      <c r="F48" s="148" t="s">
        <v>298</v>
      </c>
      <c r="G48" s="200"/>
    </row>
    <row r="49" spans="1:55" s="201" customFormat="1" ht="26.4">
      <c r="A49" s="143">
        <f t="shared" si="1"/>
        <v>36</v>
      </c>
      <c r="B49" s="199" t="s">
        <v>30</v>
      </c>
      <c r="C49" s="196">
        <v>0.26</v>
      </c>
      <c r="D49" s="193" t="s">
        <v>703</v>
      </c>
      <c r="E49" s="17" t="s">
        <v>298</v>
      </c>
      <c r="F49" s="148" t="s">
        <v>298</v>
      </c>
      <c r="G49" s="200"/>
    </row>
    <row r="50" spans="1:55" s="1" customFormat="1">
      <c r="A50" s="143">
        <f t="shared" si="1"/>
        <v>37</v>
      </c>
      <c r="B50" s="10" t="s">
        <v>597</v>
      </c>
      <c r="C50" s="194">
        <v>0.246</v>
      </c>
      <c r="D50" s="207" t="s">
        <v>704</v>
      </c>
      <c r="E50" s="17" t="s">
        <v>298</v>
      </c>
      <c r="F50" s="148" t="s">
        <v>298</v>
      </c>
      <c r="G50" s="4"/>
    </row>
    <row r="51" spans="1:55" s="1" customFormat="1">
      <c r="A51" s="143">
        <f t="shared" si="1"/>
        <v>38</v>
      </c>
      <c r="B51" s="10" t="s">
        <v>31</v>
      </c>
      <c r="C51" s="194">
        <v>0.13</v>
      </c>
      <c r="D51" s="193" t="s">
        <v>690</v>
      </c>
      <c r="E51" s="17" t="s">
        <v>298</v>
      </c>
      <c r="F51" s="148" t="s">
        <v>298</v>
      </c>
      <c r="G51" s="4"/>
    </row>
    <row r="52" spans="1:55" s="1" customFormat="1" ht="26.4">
      <c r="A52" s="143">
        <f>A51+1</f>
        <v>39</v>
      </c>
      <c r="B52" s="10" t="s">
        <v>32</v>
      </c>
      <c r="C52" s="194">
        <v>1.04</v>
      </c>
      <c r="D52" s="193" t="s">
        <v>705</v>
      </c>
      <c r="E52" s="17" t="s">
        <v>298</v>
      </c>
      <c r="F52" s="148" t="s">
        <v>298</v>
      </c>
      <c r="G52" s="4"/>
    </row>
    <row r="53" spans="1:55" s="1" customFormat="1">
      <c r="A53" s="143">
        <f t="shared" si="1"/>
        <v>40</v>
      </c>
      <c r="B53" s="115" t="s">
        <v>34</v>
      </c>
      <c r="C53" s="194">
        <v>0.78</v>
      </c>
      <c r="D53" s="198" t="s">
        <v>650</v>
      </c>
      <c r="E53" s="17" t="s">
        <v>298</v>
      </c>
      <c r="F53" s="148" t="s">
        <v>298</v>
      </c>
      <c r="G53" s="4"/>
    </row>
    <row r="54" spans="1:55" s="1" customFormat="1">
      <c r="A54" s="143">
        <f t="shared" si="1"/>
        <v>41</v>
      </c>
      <c r="B54" s="115" t="s">
        <v>598</v>
      </c>
      <c r="C54" s="194">
        <v>0.23699999999999999</v>
      </c>
      <c r="D54" s="192" t="s">
        <v>60</v>
      </c>
      <c r="E54" s="17" t="s">
        <v>298</v>
      </c>
      <c r="F54" s="148" t="s">
        <v>298</v>
      </c>
      <c r="G54" s="4"/>
    </row>
    <row r="55" spans="1:55" s="1" customFormat="1">
      <c r="A55" s="143">
        <f t="shared" si="1"/>
        <v>42</v>
      </c>
      <c r="B55" s="11" t="s">
        <v>33</v>
      </c>
      <c r="C55" s="208">
        <v>0.26</v>
      </c>
      <c r="D55" s="193" t="s">
        <v>706</v>
      </c>
      <c r="E55" s="17" t="s">
        <v>298</v>
      </c>
      <c r="F55" s="148" t="s">
        <v>298</v>
      </c>
      <c r="G55" s="4"/>
    </row>
    <row r="56" spans="1:55" s="1" customFormat="1">
      <c r="A56" s="143">
        <f t="shared" si="1"/>
        <v>43</v>
      </c>
      <c r="B56" s="10" t="s">
        <v>319</v>
      </c>
      <c r="C56" s="194">
        <v>0.26</v>
      </c>
      <c r="D56" s="198" t="s">
        <v>650</v>
      </c>
      <c r="E56" s="17" t="s">
        <v>298</v>
      </c>
      <c r="F56" s="148" t="s">
        <v>298</v>
      </c>
      <c r="G56" s="4"/>
    </row>
    <row r="57" spans="1:55" s="1" customFormat="1">
      <c r="A57" s="143">
        <f t="shared" si="1"/>
        <v>44</v>
      </c>
      <c r="B57" s="115" t="s">
        <v>318</v>
      </c>
      <c r="C57" s="194">
        <v>0.11</v>
      </c>
      <c r="D57" s="192" t="s">
        <v>60</v>
      </c>
      <c r="E57" s="17" t="s">
        <v>298</v>
      </c>
      <c r="F57" s="148" t="s">
        <v>298</v>
      </c>
      <c r="G57" s="4"/>
    </row>
    <row r="58" spans="1:55" s="1" customFormat="1">
      <c r="A58" s="143">
        <f t="shared" si="1"/>
        <v>45</v>
      </c>
      <c r="B58" s="10" t="s">
        <v>317</v>
      </c>
      <c r="C58" s="194">
        <v>0.15</v>
      </c>
      <c r="D58" s="193" t="s">
        <v>706</v>
      </c>
      <c r="E58" s="17" t="s">
        <v>298</v>
      </c>
      <c r="F58" s="148" t="s">
        <v>298</v>
      </c>
      <c r="G58" s="4"/>
    </row>
    <row r="59" spans="1:55" s="1" customFormat="1">
      <c r="A59" s="143">
        <f t="shared" si="1"/>
        <v>46</v>
      </c>
      <c r="B59" s="10" t="s">
        <v>599</v>
      </c>
      <c r="C59" s="194">
        <v>0.04</v>
      </c>
      <c r="D59" s="193" t="s">
        <v>718</v>
      </c>
      <c r="E59" s="17" t="s">
        <v>298</v>
      </c>
      <c r="F59" s="148" t="s">
        <v>298</v>
      </c>
      <c r="G59" s="4"/>
    </row>
    <row r="60" spans="1:55" s="1" customFormat="1">
      <c r="A60" s="143">
        <f t="shared" si="1"/>
        <v>47</v>
      </c>
      <c r="B60" s="115" t="s">
        <v>296</v>
      </c>
      <c r="C60" s="194">
        <v>7.0000000000000007E-2</v>
      </c>
      <c r="D60" s="192" t="s">
        <v>60</v>
      </c>
      <c r="E60" s="17" t="s">
        <v>298</v>
      </c>
      <c r="F60" s="148" t="s">
        <v>298</v>
      </c>
      <c r="G60" s="4"/>
    </row>
    <row r="61" spans="1:55" s="1" customFormat="1" ht="26.4">
      <c r="A61" s="143">
        <f t="shared" si="1"/>
        <v>48</v>
      </c>
      <c r="B61" s="115" t="s">
        <v>35</v>
      </c>
      <c r="C61" s="194">
        <v>0.44500000000000001</v>
      </c>
      <c r="D61" s="207" t="s">
        <v>674</v>
      </c>
      <c r="E61" s="17" t="s">
        <v>298</v>
      </c>
      <c r="F61" s="148" t="s">
        <v>298</v>
      </c>
      <c r="G61" s="4"/>
    </row>
    <row r="62" spans="1:55" s="5" customFormat="1" ht="26.4">
      <c r="A62" s="143">
        <f t="shared" si="1"/>
        <v>49</v>
      </c>
      <c r="B62" s="10" t="s">
        <v>36</v>
      </c>
      <c r="C62" s="194">
        <v>0.44</v>
      </c>
      <c r="D62" s="207" t="s">
        <v>674</v>
      </c>
      <c r="E62" s="17" t="s">
        <v>298</v>
      </c>
      <c r="F62" s="148" t="s">
        <v>298</v>
      </c>
      <c r="G62" s="4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</row>
    <row r="63" spans="1:55" s="1" customFormat="1">
      <c r="A63" s="143">
        <f t="shared" si="1"/>
        <v>50</v>
      </c>
      <c r="B63" s="115" t="s">
        <v>37</v>
      </c>
      <c r="C63" s="194">
        <v>0.76</v>
      </c>
      <c r="D63" s="192" t="s">
        <v>60</v>
      </c>
      <c r="E63" s="19" t="s">
        <v>297</v>
      </c>
      <c r="F63" s="149" t="s">
        <v>297</v>
      </c>
      <c r="G63" s="4"/>
    </row>
    <row r="64" spans="1:55" s="1" customFormat="1">
      <c r="A64" s="143">
        <f t="shared" si="1"/>
        <v>51</v>
      </c>
      <c r="B64" s="10" t="s">
        <v>600</v>
      </c>
      <c r="C64" s="194">
        <v>6.0999999999999999E-2</v>
      </c>
      <c r="D64" s="192" t="s">
        <v>13</v>
      </c>
      <c r="E64" s="17" t="s">
        <v>298</v>
      </c>
      <c r="F64" s="148" t="s">
        <v>298</v>
      </c>
      <c r="G64" s="4"/>
      <c r="H64" s="4"/>
    </row>
    <row r="65" spans="1:8" s="1" customFormat="1" ht="26.4">
      <c r="A65" s="143">
        <f t="shared" si="1"/>
        <v>52</v>
      </c>
      <c r="B65" s="10" t="s">
        <v>38</v>
      </c>
      <c r="C65" s="204">
        <v>0.28000000000000003</v>
      </c>
      <c r="D65" s="195" t="s">
        <v>707</v>
      </c>
      <c r="E65" s="17" t="s">
        <v>298</v>
      </c>
      <c r="F65" s="148" t="s">
        <v>298</v>
      </c>
      <c r="G65" s="4"/>
    </row>
    <row r="66" spans="1:8" s="1" customFormat="1">
      <c r="A66" s="143">
        <f t="shared" si="1"/>
        <v>53</v>
      </c>
      <c r="B66" s="10" t="s">
        <v>39</v>
      </c>
      <c r="C66" s="194">
        <v>7.4999999999999997E-2</v>
      </c>
      <c r="D66" s="198" t="s">
        <v>674</v>
      </c>
      <c r="E66" s="17" t="s">
        <v>298</v>
      </c>
      <c r="F66" s="148" t="s">
        <v>298</v>
      </c>
      <c r="G66" s="4"/>
      <c r="H66" s="4"/>
    </row>
    <row r="67" spans="1:8" s="1" customFormat="1">
      <c r="A67" s="143">
        <f t="shared" si="1"/>
        <v>54</v>
      </c>
      <c r="B67" s="10" t="s">
        <v>385</v>
      </c>
      <c r="C67" s="196">
        <v>0.39500000000000002</v>
      </c>
      <c r="D67" s="195" t="s">
        <v>686</v>
      </c>
      <c r="E67" s="16" t="s">
        <v>298</v>
      </c>
      <c r="F67" s="144" t="s">
        <v>298</v>
      </c>
      <c r="G67" s="4"/>
    </row>
    <row r="68" spans="1:8" s="1" customFormat="1">
      <c r="A68" s="143">
        <f t="shared" si="1"/>
        <v>55</v>
      </c>
      <c r="B68" s="10" t="s">
        <v>40</v>
      </c>
      <c r="C68" s="194">
        <v>0.16</v>
      </c>
      <c r="D68" s="198" t="s">
        <v>708</v>
      </c>
      <c r="E68" s="17" t="s">
        <v>298</v>
      </c>
      <c r="F68" s="148" t="s">
        <v>298</v>
      </c>
      <c r="G68" s="4"/>
    </row>
    <row r="69" spans="1:8" s="1" customFormat="1">
      <c r="A69" s="143">
        <f t="shared" si="1"/>
        <v>56</v>
      </c>
      <c r="B69" s="10" t="s">
        <v>601</v>
      </c>
      <c r="C69" s="204">
        <v>0.12</v>
      </c>
      <c r="D69" s="198" t="s">
        <v>709</v>
      </c>
      <c r="E69" s="17" t="s">
        <v>298</v>
      </c>
      <c r="F69" s="148" t="s">
        <v>298</v>
      </c>
      <c r="G69" s="4"/>
    </row>
    <row r="70" spans="1:8" s="1" customFormat="1">
      <c r="A70" s="143">
        <f t="shared" si="1"/>
        <v>57</v>
      </c>
      <c r="B70" s="10" t="s">
        <v>41</v>
      </c>
      <c r="C70" s="209" t="s">
        <v>710</v>
      </c>
      <c r="D70" s="198" t="s">
        <v>709</v>
      </c>
      <c r="E70" s="17" t="s">
        <v>298</v>
      </c>
      <c r="F70" s="148" t="s">
        <v>298</v>
      </c>
      <c r="G70" s="4"/>
    </row>
    <row r="71" spans="1:8" s="1" customFormat="1">
      <c r="A71" s="143">
        <f>A69+1</f>
        <v>57</v>
      </c>
      <c r="B71" s="115" t="s">
        <v>42</v>
      </c>
      <c r="C71" s="204">
        <v>0.45</v>
      </c>
      <c r="D71" s="192" t="s">
        <v>60</v>
      </c>
      <c r="E71" s="17" t="s">
        <v>298</v>
      </c>
      <c r="F71" s="148" t="s">
        <v>298</v>
      </c>
      <c r="G71" s="4"/>
    </row>
    <row r="72" spans="1:8" s="1" customFormat="1" ht="26.4">
      <c r="A72" s="143">
        <f t="shared" si="1"/>
        <v>58</v>
      </c>
      <c r="B72" s="10" t="s">
        <v>43</v>
      </c>
      <c r="C72" s="194">
        <v>0.53100000000000003</v>
      </c>
      <c r="D72" s="195" t="s">
        <v>707</v>
      </c>
      <c r="E72" s="17" t="s">
        <v>298</v>
      </c>
      <c r="F72" s="148" t="s">
        <v>298</v>
      </c>
      <c r="G72" s="4"/>
    </row>
    <row r="73" spans="1:8" s="1" customFormat="1">
      <c r="A73" s="143">
        <f t="shared" si="1"/>
        <v>59</v>
      </c>
      <c r="B73" s="10" t="s">
        <v>354</v>
      </c>
      <c r="C73" s="203" t="s">
        <v>711</v>
      </c>
      <c r="D73" s="207" t="s">
        <v>686</v>
      </c>
      <c r="E73" s="17" t="s">
        <v>298</v>
      </c>
      <c r="F73" s="148" t="s">
        <v>298</v>
      </c>
      <c r="G73" s="4"/>
    </row>
    <row r="74" spans="1:8" s="1" customFormat="1" ht="26.4">
      <c r="A74" s="143">
        <f t="shared" si="1"/>
        <v>60</v>
      </c>
      <c r="B74" s="10" t="s">
        <v>354</v>
      </c>
      <c r="C74" s="203" t="s">
        <v>712</v>
      </c>
      <c r="D74" s="207" t="s">
        <v>713</v>
      </c>
      <c r="E74" s="17" t="s">
        <v>298</v>
      </c>
      <c r="F74" s="148" t="s">
        <v>298</v>
      </c>
      <c r="G74" s="4"/>
    </row>
    <row r="75" spans="1:8" s="1" customFormat="1">
      <c r="A75" s="143">
        <f t="shared" si="1"/>
        <v>61</v>
      </c>
      <c r="B75" s="10" t="s">
        <v>602</v>
      </c>
      <c r="C75" s="194">
        <v>0.113</v>
      </c>
      <c r="D75" s="192" t="s">
        <v>566</v>
      </c>
      <c r="E75" s="17" t="s">
        <v>298</v>
      </c>
      <c r="F75" s="148" t="s">
        <v>298</v>
      </c>
      <c r="G75" s="4"/>
    </row>
    <row r="76" spans="1:8" s="1" customFormat="1" ht="26.4">
      <c r="A76" s="143">
        <f t="shared" si="1"/>
        <v>62</v>
      </c>
      <c r="B76" s="10" t="s">
        <v>44</v>
      </c>
      <c r="C76" s="194">
        <v>0.16</v>
      </c>
      <c r="D76" s="195" t="s">
        <v>693</v>
      </c>
      <c r="E76" s="17" t="s">
        <v>298</v>
      </c>
      <c r="F76" s="148" t="s">
        <v>298</v>
      </c>
      <c r="G76" s="4"/>
    </row>
    <row r="77" spans="1:8" s="1" customFormat="1">
      <c r="A77" s="143">
        <f t="shared" si="1"/>
        <v>63</v>
      </c>
      <c r="B77" s="10" t="s">
        <v>603</v>
      </c>
      <c r="C77" s="194">
        <v>0.22</v>
      </c>
      <c r="D77" s="207" t="s">
        <v>690</v>
      </c>
      <c r="E77" s="17" t="s">
        <v>298</v>
      </c>
      <c r="F77" s="148" t="s">
        <v>298</v>
      </c>
      <c r="G77" s="4"/>
    </row>
    <row r="78" spans="1:8" s="1" customFormat="1" ht="26.4">
      <c r="A78" s="143">
        <f t="shared" si="1"/>
        <v>64</v>
      </c>
      <c r="B78" s="10" t="s">
        <v>45</v>
      </c>
      <c r="C78" s="194">
        <v>0.21</v>
      </c>
      <c r="D78" s="193" t="s">
        <v>714</v>
      </c>
      <c r="E78" s="17" t="s">
        <v>298</v>
      </c>
      <c r="F78" s="148" t="s">
        <v>298</v>
      </c>
      <c r="G78" s="4"/>
    </row>
    <row r="79" spans="1:8" s="1" customFormat="1" ht="26.4">
      <c r="A79" s="143">
        <f t="shared" si="1"/>
        <v>65</v>
      </c>
      <c r="B79" s="10" t="s">
        <v>46</v>
      </c>
      <c r="C79" s="194">
        <v>0.44</v>
      </c>
      <c r="D79" s="193" t="s">
        <v>715</v>
      </c>
      <c r="E79" s="17" t="s">
        <v>298</v>
      </c>
      <c r="F79" s="148" t="s">
        <v>298</v>
      </c>
      <c r="G79" s="4"/>
    </row>
    <row r="80" spans="1:8" s="1" customFormat="1" ht="26.4">
      <c r="A80" s="143">
        <f t="shared" si="1"/>
        <v>66</v>
      </c>
      <c r="B80" s="10" t="s">
        <v>47</v>
      </c>
      <c r="C80" s="204">
        <v>0.08</v>
      </c>
      <c r="D80" s="195" t="s">
        <v>707</v>
      </c>
      <c r="E80" s="17" t="s">
        <v>298</v>
      </c>
      <c r="F80" s="148" t="s">
        <v>298</v>
      </c>
      <c r="G80" s="4"/>
    </row>
    <row r="81" spans="1:55" s="1" customFormat="1">
      <c r="A81" s="143">
        <f t="shared" si="1"/>
        <v>67</v>
      </c>
      <c r="B81" s="10" t="s">
        <v>604</v>
      </c>
      <c r="C81" s="204">
        <v>0.20499999999999999</v>
      </c>
      <c r="D81" s="198" t="s">
        <v>716</v>
      </c>
      <c r="E81" s="17" t="s">
        <v>298</v>
      </c>
      <c r="F81" s="148" t="s">
        <v>298</v>
      </c>
      <c r="G81" s="4"/>
    </row>
    <row r="82" spans="1:55" s="5" customFormat="1" ht="26.4">
      <c r="A82" s="143">
        <f t="shared" si="1"/>
        <v>68</v>
      </c>
      <c r="B82" s="9" t="s">
        <v>269</v>
      </c>
      <c r="C82" s="191">
        <v>1.19</v>
      </c>
      <c r="D82" s="193" t="s">
        <v>792</v>
      </c>
      <c r="E82" s="17" t="s">
        <v>298</v>
      </c>
      <c r="F82" s="148" t="s">
        <v>298</v>
      </c>
      <c r="G82" s="4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</row>
    <row r="83" spans="1:55" s="1" customFormat="1">
      <c r="A83" s="143">
        <f t="shared" si="1"/>
        <v>69</v>
      </c>
      <c r="B83" s="10" t="s">
        <v>48</v>
      </c>
      <c r="C83" s="194">
        <v>0.16500000000000001</v>
      </c>
      <c r="D83" s="193" t="s">
        <v>718</v>
      </c>
      <c r="E83" s="17" t="s">
        <v>298</v>
      </c>
      <c r="F83" s="148" t="s">
        <v>298</v>
      </c>
      <c r="G83" s="4"/>
    </row>
    <row r="84" spans="1:55" s="1" customFormat="1" ht="26.4">
      <c r="A84" s="143">
        <f t="shared" si="1"/>
        <v>70</v>
      </c>
      <c r="B84" s="12" t="s">
        <v>49</v>
      </c>
      <c r="C84" s="202">
        <v>0.64500000000000002</v>
      </c>
      <c r="D84" s="207" t="s">
        <v>717</v>
      </c>
      <c r="E84" s="17" t="s">
        <v>298</v>
      </c>
      <c r="F84" s="148" t="s">
        <v>298</v>
      </c>
      <c r="G84" s="4"/>
      <c r="H84" s="4"/>
    </row>
    <row r="85" spans="1:55" s="1" customFormat="1">
      <c r="A85" s="143">
        <f t="shared" si="1"/>
        <v>71</v>
      </c>
      <c r="B85" s="12" t="s">
        <v>605</v>
      </c>
      <c r="C85" s="202">
        <v>0.20499999999999999</v>
      </c>
      <c r="D85" s="207" t="s">
        <v>654</v>
      </c>
      <c r="E85" s="17" t="s">
        <v>298</v>
      </c>
      <c r="F85" s="148" t="s">
        <v>298</v>
      </c>
      <c r="G85" s="4"/>
      <c r="H85" s="4"/>
    </row>
    <row r="86" spans="1:55" s="1" customFormat="1">
      <c r="A86" s="143">
        <f t="shared" si="1"/>
        <v>72</v>
      </c>
      <c r="B86" s="12" t="s">
        <v>606</v>
      </c>
      <c r="C86" s="202">
        <v>0.215</v>
      </c>
      <c r="D86" s="193" t="s">
        <v>718</v>
      </c>
      <c r="E86" s="17" t="s">
        <v>298</v>
      </c>
      <c r="F86" s="148" t="s">
        <v>298</v>
      </c>
      <c r="G86" s="4"/>
      <c r="H86" s="4"/>
    </row>
    <row r="87" spans="1:55" s="1" customFormat="1">
      <c r="A87" s="143">
        <f t="shared" si="1"/>
        <v>73</v>
      </c>
      <c r="B87" s="12" t="s">
        <v>607</v>
      </c>
      <c r="C87" s="202">
        <v>0.16</v>
      </c>
      <c r="D87" s="193" t="s">
        <v>718</v>
      </c>
      <c r="E87" s="17" t="s">
        <v>298</v>
      </c>
      <c r="F87" s="148" t="s">
        <v>298</v>
      </c>
      <c r="G87" s="4"/>
      <c r="H87" s="4"/>
    </row>
    <row r="88" spans="1:55" s="1" customFormat="1" ht="26.4">
      <c r="A88" s="143">
        <f t="shared" si="1"/>
        <v>74</v>
      </c>
      <c r="B88" s="12" t="s">
        <v>608</v>
      </c>
      <c r="C88" s="202">
        <v>0.42499999999999999</v>
      </c>
      <c r="D88" s="193" t="s">
        <v>719</v>
      </c>
      <c r="E88" s="17" t="s">
        <v>298</v>
      </c>
      <c r="F88" s="148" t="s">
        <v>298</v>
      </c>
      <c r="G88" s="4"/>
      <c r="H88" s="4"/>
    </row>
    <row r="89" spans="1:55" s="1" customFormat="1" ht="26.4">
      <c r="A89" s="143">
        <f t="shared" si="1"/>
        <v>75</v>
      </c>
      <c r="B89" s="12" t="s">
        <v>609</v>
      </c>
      <c r="C89" s="202">
        <v>0.13</v>
      </c>
      <c r="D89" s="193" t="s">
        <v>719</v>
      </c>
      <c r="E89" s="17" t="s">
        <v>298</v>
      </c>
      <c r="F89" s="148" t="s">
        <v>298</v>
      </c>
      <c r="G89" s="4"/>
      <c r="H89" s="4"/>
    </row>
    <row r="90" spans="1:55" s="1" customFormat="1">
      <c r="A90" s="143">
        <f t="shared" si="1"/>
        <v>76</v>
      </c>
      <c r="B90" s="12" t="s">
        <v>610</v>
      </c>
      <c r="C90" s="202">
        <v>7.4999999999999997E-2</v>
      </c>
      <c r="D90" s="193" t="s">
        <v>718</v>
      </c>
      <c r="E90" s="17" t="s">
        <v>298</v>
      </c>
      <c r="F90" s="148" t="s">
        <v>298</v>
      </c>
      <c r="G90" s="4"/>
      <c r="H90" s="4"/>
    </row>
    <row r="91" spans="1:55" s="1" customFormat="1">
      <c r="A91" s="143">
        <f t="shared" si="1"/>
        <v>77</v>
      </c>
      <c r="B91" s="12" t="s">
        <v>611</v>
      </c>
      <c r="C91" s="202">
        <v>0.12</v>
      </c>
      <c r="D91" s="193" t="s">
        <v>718</v>
      </c>
      <c r="E91" s="17" t="s">
        <v>298</v>
      </c>
      <c r="F91" s="148" t="s">
        <v>298</v>
      </c>
      <c r="G91" s="4"/>
      <c r="H91" s="4"/>
    </row>
    <row r="92" spans="1:55" s="1" customFormat="1">
      <c r="A92" s="143">
        <f t="shared" si="1"/>
        <v>78</v>
      </c>
      <c r="B92" s="12" t="s">
        <v>612</v>
      </c>
      <c r="C92" s="202">
        <v>0.16500000000000001</v>
      </c>
      <c r="D92" s="193" t="s">
        <v>718</v>
      </c>
      <c r="E92" s="17" t="s">
        <v>298</v>
      </c>
      <c r="F92" s="148" t="s">
        <v>298</v>
      </c>
      <c r="G92" s="4"/>
      <c r="H92" s="4"/>
    </row>
    <row r="93" spans="1:55" s="1" customFormat="1">
      <c r="A93" s="143">
        <f t="shared" si="1"/>
        <v>79</v>
      </c>
      <c r="B93" s="12" t="s">
        <v>613</v>
      </c>
      <c r="C93" s="202">
        <v>0.08</v>
      </c>
      <c r="D93" s="193" t="s">
        <v>718</v>
      </c>
      <c r="E93" s="17" t="s">
        <v>298</v>
      </c>
      <c r="F93" s="148" t="s">
        <v>298</v>
      </c>
      <c r="G93" s="4"/>
      <c r="H93" s="4"/>
    </row>
    <row r="94" spans="1:55" s="1" customFormat="1">
      <c r="A94" s="143">
        <f t="shared" si="1"/>
        <v>80</v>
      </c>
      <c r="B94" s="12" t="s">
        <v>614</v>
      </c>
      <c r="C94" s="202">
        <v>0.1</v>
      </c>
      <c r="D94" s="193" t="s">
        <v>718</v>
      </c>
      <c r="E94" s="17" t="s">
        <v>298</v>
      </c>
      <c r="F94" s="148" t="s">
        <v>298</v>
      </c>
      <c r="G94" s="4"/>
      <c r="H94" s="4"/>
    </row>
    <row r="95" spans="1:55" s="1" customFormat="1">
      <c r="A95" s="143">
        <f t="shared" si="1"/>
        <v>81</v>
      </c>
      <c r="B95" s="12" t="s">
        <v>615</v>
      </c>
      <c r="C95" s="202">
        <v>0.17</v>
      </c>
      <c r="D95" s="193" t="s">
        <v>718</v>
      </c>
      <c r="E95" s="17" t="s">
        <v>298</v>
      </c>
      <c r="F95" s="148" t="s">
        <v>298</v>
      </c>
      <c r="G95" s="4"/>
      <c r="H95" s="4"/>
    </row>
    <row r="96" spans="1:55" s="1" customFormat="1">
      <c r="A96" s="143">
        <f t="shared" si="1"/>
        <v>82</v>
      </c>
      <c r="B96" s="12" t="s">
        <v>616</v>
      </c>
      <c r="C96" s="202">
        <v>0.115</v>
      </c>
      <c r="D96" s="193" t="s">
        <v>718</v>
      </c>
      <c r="E96" s="17" t="s">
        <v>298</v>
      </c>
      <c r="F96" s="148" t="s">
        <v>298</v>
      </c>
      <c r="G96" s="4"/>
      <c r="H96" s="4"/>
    </row>
    <row r="97" spans="1:8" s="1" customFormat="1">
      <c r="A97" s="143">
        <f t="shared" si="1"/>
        <v>83</v>
      </c>
      <c r="B97" s="12" t="s">
        <v>617</v>
      </c>
      <c r="C97" s="202">
        <v>0.16500000000000001</v>
      </c>
      <c r="D97" s="193" t="s">
        <v>718</v>
      </c>
      <c r="E97" s="17" t="s">
        <v>298</v>
      </c>
      <c r="F97" s="148" t="s">
        <v>298</v>
      </c>
      <c r="G97" s="4"/>
      <c r="H97" s="4"/>
    </row>
    <row r="98" spans="1:8" s="1" customFormat="1">
      <c r="A98" s="143">
        <f t="shared" si="1"/>
        <v>84</v>
      </c>
      <c r="B98" s="12" t="s">
        <v>618</v>
      </c>
      <c r="C98" s="202">
        <v>0.17499999999999999</v>
      </c>
      <c r="D98" s="193" t="s">
        <v>718</v>
      </c>
      <c r="E98" s="17" t="s">
        <v>298</v>
      </c>
      <c r="F98" s="148" t="s">
        <v>298</v>
      </c>
      <c r="G98" s="4"/>
      <c r="H98" s="4"/>
    </row>
    <row r="99" spans="1:8" s="1" customFormat="1" ht="26.4">
      <c r="A99" s="143">
        <f t="shared" si="1"/>
        <v>85</v>
      </c>
      <c r="B99" s="12" t="s">
        <v>619</v>
      </c>
      <c r="C99" s="202">
        <v>0.13</v>
      </c>
      <c r="D99" s="207" t="s">
        <v>674</v>
      </c>
      <c r="E99" s="17" t="s">
        <v>298</v>
      </c>
      <c r="F99" s="148" t="s">
        <v>298</v>
      </c>
      <c r="G99" s="4"/>
      <c r="H99" s="4"/>
    </row>
    <row r="100" spans="1:8" s="1" customFormat="1" ht="26.4">
      <c r="A100" s="143">
        <f t="shared" si="1"/>
        <v>86</v>
      </c>
      <c r="B100" s="12" t="s">
        <v>620</v>
      </c>
      <c r="C100" s="202">
        <v>0.19</v>
      </c>
      <c r="D100" s="207" t="s">
        <v>674</v>
      </c>
      <c r="E100" s="17" t="s">
        <v>298</v>
      </c>
      <c r="F100" s="148" t="s">
        <v>298</v>
      </c>
      <c r="G100" s="4"/>
      <c r="H100" s="4"/>
    </row>
    <row r="101" spans="1:8" s="1" customFormat="1">
      <c r="A101" s="143">
        <f t="shared" si="1"/>
        <v>87</v>
      </c>
      <c r="B101" s="10" t="s">
        <v>386</v>
      </c>
      <c r="C101" s="194">
        <v>0.16800000000000001</v>
      </c>
      <c r="D101" s="195" t="s">
        <v>686</v>
      </c>
      <c r="E101" s="16" t="s">
        <v>298</v>
      </c>
      <c r="F101" s="144" t="s">
        <v>298</v>
      </c>
      <c r="G101" s="212" t="s">
        <v>790</v>
      </c>
    </row>
    <row r="102" spans="1:8" s="1" customFormat="1">
      <c r="A102" s="143">
        <f t="shared" si="1"/>
        <v>88</v>
      </c>
      <c r="B102" s="10" t="s">
        <v>50</v>
      </c>
      <c r="C102" s="194">
        <v>0.3</v>
      </c>
      <c r="D102" s="193" t="s">
        <v>720</v>
      </c>
      <c r="E102" s="17" t="s">
        <v>298</v>
      </c>
      <c r="F102" s="148" t="s">
        <v>298</v>
      </c>
      <c r="G102" s="4"/>
    </row>
    <row r="103" spans="1:8" s="1" customFormat="1" ht="26.4">
      <c r="A103" s="143">
        <f t="shared" si="1"/>
        <v>89</v>
      </c>
      <c r="B103" s="10" t="s">
        <v>51</v>
      </c>
      <c r="C103" s="194">
        <v>9.5000000000000001E-2</v>
      </c>
      <c r="D103" s="210" t="s">
        <v>721</v>
      </c>
      <c r="E103" s="17" t="s">
        <v>298</v>
      </c>
      <c r="F103" s="148" t="s">
        <v>298</v>
      </c>
      <c r="G103" s="4"/>
    </row>
    <row r="104" spans="1:8" s="1" customFormat="1">
      <c r="A104" s="143">
        <f t="shared" si="1"/>
        <v>90</v>
      </c>
      <c r="B104" s="10" t="s">
        <v>52</v>
      </c>
      <c r="C104" s="194">
        <v>0.1</v>
      </c>
      <c r="D104" s="193" t="s">
        <v>718</v>
      </c>
      <c r="E104" s="17" t="s">
        <v>298</v>
      </c>
      <c r="F104" s="148" t="s">
        <v>298</v>
      </c>
      <c r="G104" s="4"/>
    </row>
    <row r="105" spans="1:8" s="1" customFormat="1">
      <c r="A105" s="143">
        <f t="shared" si="1"/>
        <v>91</v>
      </c>
      <c r="B105" s="115" t="s">
        <v>53</v>
      </c>
      <c r="C105" s="204">
        <v>2.9449999999999998</v>
      </c>
      <c r="D105" s="192" t="s">
        <v>650</v>
      </c>
      <c r="E105" s="17" t="s">
        <v>297</v>
      </c>
      <c r="F105" s="148" t="s">
        <v>297</v>
      </c>
      <c r="G105" s="4"/>
    </row>
    <row r="106" spans="1:8" s="1" customFormat="1" ht="26.4">
      <c r="A106" s="143">
        <f t="shared" si="1"/>
        <v>92</v>
      </c>
      <c r="B106" s="10" t="s">
        <v>54</v>
      </c>
      <c r="C106" s="194">
        <v>0.2</v>
      </c>
      <c r="D106" s="207" t="s">
        <v>697</v>
      </c>
      <c r="E106" s="17" t="s">
        <v>298</v>
      </c>
      <c r="F106" s="148" t="s">
        <v>298</v>
      </c>
      <c r="G106" s="4"/>
    </row>
    <row r="107" spans="1:8" s="1" customFormat="1" ht="26.4">
      <c r="A107" s="143">
        <f t="shared" si="1"/>
        <v>93</v>
      </c>
      <c r="B107" s="10" t="s">
        <v>55</v>
      </c>
      <c r="C107" s="194">
        <v>2.5299999999999998</v>
      </c>
      <c r="D107" s="207" t="s">
        <v>703</v>
      </c>
      <c r="E107" s="17" t="s">
        <v>298</v>
      </c>
      <c r="F107" s="148" t="s">
        <v>298</v>
      </c>
      <c r="G107" s="4"/>
    </row>
    <row r="108" spans="1:8" s="1" customFormat="1" ht="26.4">
      <c r="A108" s="143">
        <f t="shared" si="1"/>
        <v>94</v>
      </c>
      <c r="B108" s="10" t="s">
        <v>56</v>
      </c>
      <c r="C108" s="194">
        <v>0.78500000000000003</v>
      </c>
      <c r="D108" s="195" t="s">
        <v>707</v>
      </c>
      <c r="E108" s="17" t="s">
        <v>298</v>
      </c>
      <c r="F108" s="148" t="s">
        <v>298</v>
      </c>
      <c r="G108" s="4"/>
    </row>
    <row r="109" spans="1:8" s="1" customFormat="1">
      <c r="A109" s="143">
        <f t="shared" si="1"/>
        <v>95</v>
      </c>
      <c r="B109" s="10" t="s">
        <v>57</v>
      </c>
      <c r="C109" s="194">
        <v>0.99</v>
      </c>
      <c r="D109" s="193" t="s">
        <v>720</v>
      </c>
      <c r="E109" s="17" t="s">
        <v>298</v>
      </c>
      <c r="F109" s="148" t="s">
        <v>298</v>
      </c>
      <c r="G109" s="4"/>
    </row>
    <row r="110" spans="1:8" s="1" customFormat="1" ht="26.4">
      <c r="A110" s="143">
        <f t="shared" si="1"/>
        <v>96</v>
      </c>
      <c r="B110" s="10" t="s">
        <v>58</v>
      </c>
      <c r="C110" s="194">
        <v>0.36</v>
      </c>
      <c r="D110" s="207" t="s">
        <v>674</v>
      </c>
      <c r="E110" s="17" t="s">
        <v>298</v>
      </c>
      <c r="F110" s="148" t="s">
        <v>298</v>
      </c>
      <c r="G110" s="4"/>
    </row>
    <row r="111" spans="1:8" s="1" customFormat="1">
      <c r="A111" s="143">
        <f t="shared" si="1"/>
        <v>97</v>
      </c>
      <c r="B111" s="115" t="s">
        <v>490</v>
      </c>
      <c r="C111" s="194">
        <v>0.26</v>
      </c>
      <c r="D111" s="192" t="s">
        <v>60</v>
      </c>
      <c r="E111" s="15" t="s">
        <v>298</v>
      </c>
      <c r="F111" s="147" t="s">
        <v>298</v>
      </c>
      <c r="G111" s="4"/>
    </row>
    <row r="112" spans="1:8" s="1" customFormat="1">
      <c r="A112" s="143">
        <f t="shared" si="1"/>
        <v>98</v>
      </c>
      <c r="B112" s="115" t="s">
        <v>621</v>
      </c>
      <c r="C112" s="194">
        <v>0.19</v>
      </c>
      <c r="D112" s="192" t="s">
        <v>13</v>
      </c>
      <c r="E112" s="15" t="s">
        <v>298</v>
      </c>
      <c r="F112" s="147" t="s">
        <v>298</v>
      </c>
      <c r="G112" s="4"/>
    </row>
    <row r="113" spans="1:55" s="1" customFormat="1" ht="26.4">
      <c r="A113" s="143">
        <f t="shared" si="1"/>
        <v>99</v>
      </c>
      <c r="B113" s="115" t="s">
        <v>59</v>
      </c>
      <c r="C113" s="194">
        <v>0.39500000000000002</v>
      </c>
      <c r="D113" s="195" t="s">
        <v>693</v>
      </c>
      <c r="E113" s="15" t="s">
        <v>298</v>
      </c>
      <c r="F113" s="147" t="s">
        <v>298</v>
      </c>
      <c r="G113" s="4"/>
    </row>
    <row r="114" spans="1:55" s="1" customFormat="1">
      <c r="A114" s="143">
        <f t="shared" si="1"/>
        <v>100</v>
      </c>
      <c r="B114" s="10" t="s">
        <v>61</v>
      </c>
      <c r="C114" s="194">
        <v>0.255</v>
      </c>
      <c r="D114" s="193" t="s">
        <v>718</v>
      </c>
      <c r="E114" s="15" t="s">
        <v>298</v>
      </c>
      <c r="F114" s="147" t="s">
        <v>298</v>
      </c>
      <c r="G114" s="4"/>
    </row>
    <row r="115" spans="1:55" s="1" customFormat="1">
      <c r="A115" s="143">
        <f t="shared" si="1"/>
        <v>101</v>
      </c>
      <c r="B115" s="10" t="s">
        <v>622</v>
      </c>
      <c r="C115" s="194">
        <v>0.25</v>
      </c>
      <c r="D115" s="206" t="s">
        <v>13</v>
      </c>
      <c r="E115" s="17" t="s">
        <v>298</v>
      </c>
      <c r="F115" s="148" t="s">
        <v>298</v>
      </c>
      <c r="G115" s="4"/>
    </row>
    <row r="116" spans="1:55" s="1" customFormat="1">
      <c r="A116" s="143">
        <f t="shared" si="1"/>
        <v>102</v>
      </c>
      <c r="B116" s="115" t="s">
        <v>529</v>
      </c>
      <c r="C116" s="194">
        <v>0.27</v>
      </c>
      <c r="D116" s="192" t="s">
        <v>60</v>
      </c>
      <c r="E116" s="15" t="s">
        <v>298</v>
      </c>
      <c r="F116" s="147" t="s">
        <v>298</v>
      </c>
      <c r="G116" s="4"/>
    </row>
    <row r="117" spans="1:55" s="1" customFormat="1">
      <c r="A117" s="143">
        <f>A115+1</f>
        <v>102</v>
      </c>
      <c r="B117" s="10" t="s">
        <v>623</v>
      </c>
      <c r="C117" s="194">
        <v>0.08</v>
      </c>
      <c r="D117" s="193" t="s">
        <v>720</v>
      </c>
      <c r="E117" s="15" t="s">
        <v>298</v>
      </c>
      <c r="F117" s="147" t="s">
        <v>298</v>
      </c>
      <c r="G117" s="4"/>
    </row>
    <row r="118" spans="1:55" s="1" customFormat="1">
      <c r="A118" s="143">
        <f>A116+1</f>
        <v>103</v>
      </c>
      <c r="B118" s="10" t="s">
        <v>62</v>
      </c>
      <c r="C118" s="194">
        <v>0.88</v>
      </c>
      <c r="D118" s="193" t="s">
        <v>720</v>
      </c>
      <c r="E118" s="15" t="s">
        <v>298</v>
      </c>
      <c r="F118" s="147" t="s">
        <v>298</v>
      </c>
      <c r="G118" s="4"/>
    </row>
    <row r="119" spans="1:55" s="5" customFormat="1" ht="26.4">
      <c r="A119" s="143">
        <f t="shared" ref="A119:A120" si="2">A117+1</f>
        <v>103</v>
      </c>
      <c r="B119" s="12" t="s">
        <v>292</v>
      </c>
      <c r="C119" s="191">
        <v>0.3</v>
      </c>
      <c r="D119" s="207" t="s">
        <v>703</v>
      </c>
      <c r="E119" s="17" t="s">
        <v>298</v>
      </c>
      <c r="F119" s="148" t="s">
        <v>298</v>
      </c>
      <c r="G119" s="4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</row>
    <row r="120" spans="1:55" s="1" customFormat="1">
      <c r="A120" s="143">
        <f t="shared" si="2"/>
        <v>104</v>
      </c>
      <c r="B120" s="10" t="s">
        <v>63</v>
      </c>
      <c r="C120" s="194">
        <v>0.44</v>
      </c>
      <c r="D120" s="192" t="s">
        <v>60</v>
      </c>
      <c r="E120" s="15" t="s">
        <v>298</v>
      </c>
      <c r="F120" s="147" t="s">
        <v>298</v>
      </c>
      <c r="G120" s="4"/>
      <c r="H120" s="4"/>
    </row>
    <row r="121" spans="1:55" s="1" customFormat="1">
      <c r="A121" s="143">
        <f t="shared" ref="A121:A129" si="3">A120+1</f>
        <v>105</v>
      </c>
      <c r="B121" s="115" t="s">
        <v>387</v>
      </c>
      <c r="C121" s="203" t="s">
        <v>791</v>
      </c>
      <c r="D121" s="195" t="s">
        <v>686</v>
      </c>
      <c r="E121" s="17" t="s">
        <v>298</v>
      </c>
      <c r="F121" s="148" t="s">
        <v>298</v>
      </c>
      <c r="G121" s="212" t="s">
        <v>790</v>
      </c>
      <c r="H121" s="4"/>
    </row>
    <row r="122" spans="1:55" s="5" customFormat="1">
      <c r="A122" s="143">
        <f t="shared" si="3"/>
        <v>106</v>
      </c>
      <c r="B122" s="9" t="s">
        <v>270</v>
      </c>
      <c r="C122" s="191">
        <v>0.61</v>
      </c>
      <c r="D122" s="192" t="s">
        <v>60</v>
      </c>
      <c r="E122" s="17" t="s">
        <v>298</v>
      </c>
      <c r="F122" s="148" t="s">
        <v>298</v>
      </c>
      <c r="G122" s="4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</row>
    <row r="123" spans="1:55" s="1" customFormat="1">
      <c r="A123" s="143">
        <f t="shared" si="3"/>
        <v>107</v>
      </c>
      <c r="B123" s="10" t="s">
        <v>388</v>
      </c>
      <c r="C123" s="230">
        <v>0.59499999999999997</v>
      </c>
      <c r="D123" s="195" t="s">
        <v>686</v>
      </c>
      <c r="E123" s="16" t="s">
        <v>298</v>
      </c>
      <c r="F123" s="144" t="s">
        <v>298</v>
      </c>
      <c r="G123" s="212" t="s">
        <v>790</v>
      </c>
    </row>
    <row r="124" spans="1:55" s="1" customFormat="1">
      <c r="A124" s="143">
        <f t="shared" si="3"/>
        <v>108</v>
      </c>
      <c r="B124" s="10" t="s">
        <v>64</v>
      </c>
      <c r="C124" s="211">
        <v>0.23</v>
      </c>
      <c r="D124" s="198" t="s">
        <v>709</v>
      </c>
      <c r="E124" s="15" t="s">
        <v>298</v>
      </c>
      <c r="F124" s="147" t="s">
        <v>298</v>
      </c>
      <c r="G124" s="4"/>
      <c r="H124" s="4"/>
    </row>
    <row r="125" spans="1:55" s="1" customFormat="1">
      <c r="A125" s="143">
        <f t="shared" si="3"/>
        <v>109</v>
      </c>
      <c r="B125" s="10" t="s">
        <v>389</v>
      </c>
      <c r="C125" s="194">
        <v>0.38500000000000001</v>
      </c>
      <c r="D125" s="195" t="s">
        <v>686</v>
      </c>
      <c r="E125" s="16" t="s">
        <v>298</v>
      </c>
      <c r="F125" s="144" t="s">
        <v>298</v>
      </c>
      <c r="G125" s="4"/>
    </row>
    <row r="126" spans="1:55" s="1" customFormat="1">
      <c r="A126" s="143">
        <f t="shared" si="3"/>
        <v>110</v>
      </c>
      <c r="B126" s="9" t="s">
        <v>65</v>
      </c>
      <c r="C126" s="204">
        <v>1.22</v>
      </c>
      <c r="D126" s="192" t="s">
        <v>60</v>
      </c>
      <c r="E126" s="15" t="s">
        <v>297</v>
      </c>
      <c r="F126" s="147" t="s">
        <v>297</v>
      </c>
      <c r="G126" s="4"/>
    </row>
    <row r="127" spans="1:55" s="5" customFormat="1" ht="26.4">
      <c r="A127" s="143">
        <f t="shared" si="3"/>
        <v>111</v>
      </c>
      <c r="B127" s="12" t="s">
        <v>293</v>
      </c>
      <c r="C127" s="191">
        <v>0.23</v>
      </c>
      <c r="D127" s="193" t="s">
        <v>687</v>
      </c>
      <c r="E127" s="17" t="s">
        <v>298</v>
      </c>
      <c r="F127" s="148" t="s">
        <v>298</v>
      </c>
      <c r="G127" s="4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</row>
    <row r="128" spans="1:55" s="1" customFormat="1">
      <c r="A128" s="143">
        <f t="shared" si="3"/>
        <v>112</v>
      </c>
      <c r="B128" s="11" t="s">
        <v>66</v>
      </c>
      <c r="C128" s="204">
        <v>0.32</v>
      </c>
      <c r="D128" s="193" t="s">
        <v>718</v>
      </c>
      <c r="E128" s="15" t="s">
        <v>298</v>
      </c>
      <c r="F128" s="147" t="s">
        <v>298</v>
      </c>
      <c r="G128" s="4"/>
    </row>
    <row r="129" spans="1:55" s="1" customFormat="1">
      <c r="A129" s="143">
        <f t="shared" si="3"/>
        <v>113</v>
      </c>
      <c r="B129" s="11" t="s">
        <v>624</v>
      </c>
      <c r="C129" s="204">
        <v>0.06</v>
      </c>
      <c r="D129" s="193" t="s">
        <v>718</v>
      </c>
      <c r="E129" s="15" t="s">
        <v>298</v>
      </c>
      <c r="F129" s="147" t="s">
        <v>298</v>
      </c>
      <c r="G129" s="4"/>
    </row>
    <row r="130" spans="1:55" s="1" customFormat="1" ht="12.6" customHeight="1">
      <c r="A130" s="141"/>
      <c r="B130" s="161" t="s">
        <v>660</v>
      </c>
      <c r="C130" s="73"/>
      <c r="D130" s="74"/>
      <c r="E130" s="75"/>
      <c r="F130" s="142"/>
      <c r="G130" s="4"/>
    </row>
    <row r="131" spans="1:55" s="1" customFormat="1">
      <c r="A131" s="143">
        <f>A129+1</f>
        <v>114</v>
      </c>
      <c r="B131" s="11" t="s">
        <v>625</v>
      </c>
      <c r="C131" s="204">
        <v>0.22</v>
      </c>
      <c r="D131" s="213" t="s">
        <v>13</v>
      </c>
      <c r="E131" s="14" t="s">
        <v>298</v>
      </c>
      <c r="F131" s="145" t="s">
        <v>298</v>
      </c>
      <c r="G131" s="4"/>
    </row>
    <row r="132" spans="1:55" s="1" customFormat="1">
      <c r="A132" s="143">
        <f>A131+1</f>
        <v>115</v>
      </c>
      <c r="B132" s="9" t="s">
        <v>67</v>
      </c>
      <c r="C132" s="204">
        <v>0.46</v>
      </c>
      <c r="D132" s="192" t="s">
        <v>798</v>
      </c>
      <c r="E132" s="15" t="s">
        <v>297</v>
      </c>
      <c r="F132" s="147" t="s">
        <v>297</v>
      </c>
      <c r="G132" s="4" t="s">
        <v>793</v>
      </c>
    </row>
    <row r="133" spans="1:55" s="1" customFormat="1">
      <c r="A133" s="143">
        <f>A132+1</f>
        <v>116</v>
      </c>
      <c r="B133" s="9" t="s">
        <v>97</v>
      </c>
      <c r="C133" s="204">
        <v>0.20499999999999999</v>
      </c>
      <c r="D133" s="192" t="s">
        <v>60</v>
      </c>
      <c r="E133" s="14" t="s">
        <v>298</v>
      </c>
      <c r="F133" s="145" t="s">
        <v>298</v>
      </c>
      <c r="G133" s="4"/>
    </row>
    <row r="134" spans="1:55" s="1" customFormat="1">
      <c r="A134" s="143">
        <f t="shared" ref="A134:A135" si="4">A133+1</f>
        <v>117</v>
      </c>
      <c r="B134" s="9" t="s">
        <v>98</v>
      </c>
      <c r="C134" s="204">
        <v>0.22</v>
      </c>
      <c r="D134" s="192" t="s">
        <v>13</v>
      </c>
      <c r="E134" s="14" t="s">
        <v>298</v>
      </c>
      <c r="F134" s="145" t="s">
        <v>298</v>
      </c>
      <c r="G134" s="4"/>
    </row>
    <row r="135" spans="1:55" s="5" customFormat="1">
      <c r="A135" s="143">
        <f t="shared" si="4"/>
        <v>118</v>
      </c>
      <c r="B135" s="11" t="s">
        <v>96</v>
      </c>
      <c r="C135" s="204">
        <v>0.4</v>
      </c>
      <c r="D135" s="213" t="s">
        <v>13</v>
      </c>
      <c r="E135" s="15" t="s">
        <v>298</v>
      </c>
      <c r="F135" s="147" t="s">
        <v>298</v>
      </c>
      <c r="G135" s="4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</row>
    <row r="136" spans="1:55" s="5" customFormat="1">
      <c r="A136" s="143">
        <f t="shared" ref="A136:A142" si="5">A135+1</f>
        <v>119</v>
      </c>
      <c r="B136" s="9" t="s">
        <v>99</v>
      </c>
      <c r="C136" s="204">
        <v>0.53100000000000003</v>
      </c>
      <c r="D136" s="197" t="s">
        <v>13</v>
      </c>
      <c r="E136" s="15" t="s">
        <v>298</v>
      </c>
      <c r="F136" s="147" t="s">
        <v>298</v>
      </c>
      <c r="G136" s="4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</row>
    <row r="137" spans="1:55" s="5" customFormat="1">
      <c r="A137" s="143">
        <f t="shared" si="5"/>
        <v>120</v>
      </c>
      <c r="B137" s="12" t="s">
        <v>140</v>
      </c>
      <c r="C137" s="204">
        <v>0.32</v>
      </c>
      <c r="D137" s="197" t="s">
        <v>651</v>
      </c>
      <c r="E137" s="14" t="s">
        <v>298</v>
      </c>
      <c r="F137" s="145" t="s">
        <v>298</v>
      </c>
      <c r="G137" s="4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</row>
    <row r="138" spans="1:55" s="1" customFormat="1">
      <c r="A138" s="143">
        <f t="shared" si="5"/>
        <v>121</v>
      </c>
      <c r="B138" s="12" t="s">
        <v>68</v>
      </c>
      <c r="C138" s="204">
        <v>0.40600000000000003</v>
      </c>
      <c r="D138" s="197" t="s">
        <v>69</v>
      </c>
      <c r="E138" s="14" t="s">
        <v>298</v>
      </c>
      <c r="F138" s="145" t="s">
        <v>298</v>
      </c>
      <c r="G138" s="4"/>
    </row>
    <row r="139" spans="1:55" s="1" customFormat="1">
      <c r="A139" s="143">
        <f t="shared" si="5"/>
        <v>122</v>
      </c>
      <c r="B139" s="11" t="s">
        <v>70</v>
      </c>
      <c r="C139" s="204">
        <v>0.60199999999999998</v>
      </c>
      <c r="D139" s="213" t="s">
        <v>13</v>
      </c>
      <c r="E139" s="14" t="s">
        <v>298</v>
      </c>
      <c r="F139" s="145" t="s">
        <v>298</v>
      </c>
      <c r="G139" s="4"/>
    </row>
    <row r="140" spans="1:55" s="5" customFormat="1">
      <c r="A140" s="143">
        <f t="shared" si="5"/>
        <v>123</v>
      </c>
      <c r="B140" s="9" t="s">
        <v>722</v>
      </c>
      <c r="C140" s="204">
        <v>0.46200000000000002</v>
      </c>
      <c r="D140" s="197" t="s">
        <v>357</v>
      </c>
      <c r="E140" s="15" t="s">
        <v>298</v>
      </c>
      <c r="F140" s="147" t="s">
        <v>298</v>
      </c>
      <c r="G140" s="4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</row>
    <row r="141" spans="1:55" s="1" customFormat="1" ht="26.4">
      <c r="A141" s="143">
        <f t="shared" si="5"/>
        <v>124</v>
      </c>
      <c r="B141" s="11" t="s">
        <v>71</v>
      </c>
      <c r="C141" s="204">
        <v>0.66200000000000003</v>
      </c>
      <c r="D141" s="214" t="s">
        <v>670</v>
      </c>
      <c r="E141" s="14" t="s">
        <v>298</v>
      </c>
      <c r="F141" s="145" t="s">
        <v>298</v>
      </c>
      <c r="G141" s="4"/>
    </row>
    <row r="142" spans="1:55" s="5" customFormat="1" ht="26.4">
      <c r="A142" s="143">
        <f t="shared" si="5"/>
        <v>125</v>
      </c>
      <c r="B142" s="12" t="s">
        <v>141</v>
      </c>
      <c r="C142" s="204">
        <v>0.17</v>
      </c>
      <c r="D142" s="195" t="s">
        <v>697</v>
      </c>
      <c r="E142" s="14" t="s">
        <v>298</v>
      </c>
      <c r="F142" s="145" t="s">
        <v>298</v>
      </c>
      <c r="G142" s="4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</row>
    <row r="143" spans="1:55" s="5" customFormat="1">
      <c r="A143" s="143">
        <f t="shared" ref="A143:A162" si="6">A142+1</f>
        <v>126</v>
      </c>
      <c r="B143" s="12" t="s">
        <v>142</v>
      </c>
      <c r="C143" s="204">
        <v>0.35</v>
      </c>
      <c r="D143" s="192" t="s">
        <v>60</v>
      </c>
      <c r="E143" s="14" t="s">
        <v>298</v>
      </c>
      <c r="F143" s="145" t="s">
        <v>298</v>
      </c>
      <c r="G143" s="4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</row>
    <row r="144" spans="1:55" s="1" customFormat="1">
      <c r="A144" s="143">
        <f t="shared" si="6"/>
        <v>127</v>
      </c>
      <c r="B144" s="9" t="s">
        <v>72</v>
      </c>
      <c r="C144" s="204">
        <v>0.53700000000000003</v>
      </c>
      <c r="D144" s="192" t="s">
        <v>60</v>
      </c>
      <c r="E144" s="14" t="s">
        <v>298</v>
      </c>
      <c r="F144" s="145" t="s">
        <v>298</v>
      </c>
      <c r="G144" s="4"/>
    </row>
    <row r="145" spans="1:55" s="5" customFormat="1" ht="26.4">
      <c r="A145" s="143">
        <f t="shared" si="6"/>
        <v>128</v>
      </c>
      <c r="B145" s="12" t="s">
        <v>143</v>
      </c>
      <c r="C145" s="204">
        <v>0.14000000000000001</v>
      </c>
      <c r="D145" s="195" t="s">
        <v>714</v>
      </c>
      <c r="E145" s="14" t="s">
        <v>298</v>
      </c>
      <c r="F145" s="145" t="s">
        <v>298</v>
      </c>
      <c r="G145" s="4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</row>
    <row r="146" spans="1:55" s="5" customFormat="1" ht="26.4">
      <c r="A146" s="143">
        <f t="shared" si="6"/>
        <v>129</v>
      </c>
      <c r="B146" s="12" t="s">
        <v>100</v>
      </c>
      <c r="C146" s="204">
        <v>0.15</v>
      </c>
      <c r="D146" s="195" t="s">
        <v>723</v>
      </c>
      <c r="E146" s="15" t="s">
        <v>298</v>
      </c>
      <c r="F146" s="147" t="s">
        <v>298</v>
      </c>
      <c r="G146" s="4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</row>
    <row r="147" spans="1:55" s="1" customFormat="1">
      <c r="A147" s="143">
        <f t="shared" si="6"/>
        <v>130</v>
      </c>
      <c r="B147" s="11" t="s">
        <v>73</v>
      </c>
      <c r="C147" s="204">
        <v>0.10299999999999999</v>
      </c>
      <c r="D147" s="213" t="s">
        <v>13</v>
      </c>
      <c r="E147" s="14" t="s">
        <v>298</v>
      </c>
      <c r="F147" s="145" t="s">
        <v>298</v>
      </c>
      <c r="G147" s="4"/>
    </row>
    <row r="148" spans="1:55" s="5" customFormat="1">
      <c r="A148" s="143">
        <f>A146+1</f>
        <v>130</v>
      </c>
      <c r="B148" s="12" t="s">
        <v>101</v>
      </c>
      <c r="C148" s="204">
        <v>5.5E-2</v>
      </c>
      <c r="D148" s="193" t="s">
        <v>718</v>
      </c>
      <c r="E148" s="15" t="s">
        <v>298</v>
      </c>
      <c r="F148" s="147" t="s">
        <v>298</v>
      </c>
      <c r="G148" s="4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</row>
    <row r="149" spans="1:55" s="5" customFormat="1">
      <c r="A149" s="143">
        <f>A147+1</f>
        <v>131</v>
      </c>
      <c r="B149" s="12" t="s">
        <v>102</v>
      </c>
      <c r="C149" s="204">
        <v>1.2E-2</v>
      </c>
      <c r="D149" s="195" t="s">
        <v>724</v>
      </c>
      <c r="E149" s="15" t="s">
        <v>298</v>
      </c>
      <c r="F149" s="147" t="s">
        <v>298</v>
      </c>
      <c r="G149" s="4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</row>
    <row r="150" spans="1:55" s="5" customFormat="1" ht="26.4">
      <c r="A150" s="143">
        <f t="shared" si="6"/>
        <v>132</v>
      </c>
      <c r="B150" s="9" t="s">
        <v>103</v>
      </c>
      <c r="C150" s="204">
        <v>0.76400000000000001</v>
      </c>
      <c r="D150" s="195" t="s">
        <v>725</v>
      </c>
      <c r="E150" s="14" t="s">
        <v>297</v>
      </c>
      <c r="F150" s="145" t="s">
        <v>297</v>
      </c>
      <c r="G150" s="4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</row>
    <row r="151" spans="1:55" s="1" customFormat="1" ht="26.4">
      <c r="A151" s="143">
        <f t="shared" si="6"/>
        <v>133</v>
      </c>
      <c r="B151" s="9" t="s">
        <v>74</v>
      </c>
      <c r="C151" s="204">
        <v>0.623</v>
      </c>
      <c r="D151" s="195" t="s">
        <v>726</v>
      </c>
      <c r="E151" s="14" t="s">
        <v>298</v>
      </c>
      <c r="F151" s="145" t="s">
        <v>298</v>
      </c>
      <c r="G151" s="4"/>
    </row>
    <row r="152" spans="1:55" s="1" customFormat="1">
      <c r="A152" s="143">
        <f t="shared" si="6"/>
        <v>134</v>
      </c>
      <c r="B152" s="11" t="s">
        <v>75</v>
      </c>
      <c r="C152" s="204">
        <v>0.16</v>
      </c>
      <c r="D152" s="207" t="s">
        <v>727</v>
      </c>
      <c r="E152" s="14" t="s">
        <v>298</v>
      </c>
      <c r="F152" s="145" t="s">
        <v>298</v>
      </c>
      <c r="G152" s="4"/>
    </row>
    <row r="153" spans="1:55" s="5" customFormat="1" ht="26.4">
      <c r="A153" s="143">
        <f t="shared" si="6"/>
        <v>135</v>
      </c>
      <c r="B153" s="12" t="s">
        <v>104</v>
      </c>
      <c r="C153" s="204">
        <v>0.7</v>
      </c>
      <c r="D153" s="195" t="s">
        <v>728</v>
      </c>
      <c r="E153" s="14" t="s">
        <v>298</v>
      </c>
      <c r="F153" s="145" t="s">
        <v>298</v>
      </c>
      <c r="G153" s="4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</row>
    <row r="154" spans="1:55" s="1" customFormat="1">
      <c r="A154" s="143">
        <f t="shared" si="6"/>
        <v>136</v>
      </c>
      <c r="B154" s="11" t="s">
        <v>76</v>
      </c>
      <c r="C154" s="204">
        <v>0.24199999999999999</v>
      </c>
      <c r="D154" s="207" t="s">
        <v>690</v>
      </c>
      <c r="E154" s="14" t="s">
        <v>298</v>
      </c>
      <c r="F154" s="145" t="s">
        <v>298</v>
      </c>
      <c r="G154" s="4"/>
    </row>
    <row r="155" spans="1:55" s="1" customFormat="1">
      <c r="A155" s="143">
        <f t="shared" si="6"/>
        <v>137</v>
      </c>
      <c r="B155" s="115" t="s">
        <v>77</v>
      </c>
      <c r="C155" s="204">
        <v>0.24299999999999999</v>
      </c>
      <c r="D155" s="207" t="s">
        <v>690</v>
      </c>
      <c r="E155" s="14" t="s">
        <v>298</v>
      </c>
      <c r="F155" s="145" t="s">
        <v>298</v>
      </c>
      <c r="G155" s="4"/>
    </row>
    <row r="156" spans="1:55" s="5" customFormat="1">
      <c r="A156" s="143">
        <f t="shared" si="6"/>
        <v>138</v>
      </c>
      <c r="B156" s="12" t="s">
        <v>105</v>
      </c>
      <c r="C156" s="204">
        <v>0.25</v>
      </c>
      <c r="D156" s="197" t="s">
        <v>13</v>
      </c>
      <c r="E156" s="14" t="s">
        <v>298</v>
      </c>
      <c r="F156" s="145" t="s">
        <v>298</v>
      </c>
      <c r="G156" s="4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</row>
    <row r="157" spans="1:55" s="5" customFormat="1">
      <c r="A157" s="143">
        <f t="shared" si="6"/>
        <v>139</v>
      </c>
      <c r="B157" s="12" t="s">
        <v>144</v>
      </c>
      <c r="C157" s="204">
        <v>7.0000000000000007E-2</v>
      </c>
      <c r="D157" s="197" t="s">
        <v>651</v>
      </c>
      <c r="E157" s="14" t="s">
        <v>298</v>
      </c>
      <c r="F157" s="145" t="s">
        <v>298</v>
      </c>
      <c r="G157" s="4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</row>
    <row r="158" spans="1:55" s="5" customFormat="1" ht="26.4">
      <c r="A158" s="143">
        <f t="shared" si="6"/>
        <v>140</v>
      </c>
      <c r="B158" s="12" t="s">
        <v>106</v>
      </c>
      <c r="C158" s="204">
        <v>0.23</v>
      </c>
      <c r="D158" s="195" t="s">
        <v>726</v>
      </c>
      <c r="E158" s="14" t="s">
        <v>298</v>
      </c>
      <c r="F158" s="145" t="s">
        <v>298</v>
      </c>
      <c r="G158" s="4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</row>
    <row r="159" spans="1:55" s="5" customFormat="1" ht="26.4">
      <c r="A159" s="143">
        <f t="shared" si="6"/>
        <v>141</v>
      </c>
      <c r="B159" s="9" t="s">
        <v>145</v>
      </c>
      <c r="C159" s="204">
        <v>0.37</v>
      </c>
      <c r="D159" s="195" t="s">
        <v>729</v>
      </c>
      <c r="E159" s="14" t="s">
        <v>298</v>
      </c>
      <c r="F159" s="145" t="s">
        <v>298</v>
      </c>
      <c r="G159" s="4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</row>
    <row r="160" spans="1:55" s="1" customFormat="1">
      <c r="A160" s="143">
        <f t="shared" si="6"/>
        <v>142</v>
      </c>
      <c r="B160" s="12" t="s">
        <v>78</v>
      </c>
      <c r="C160" s="204">
        <v>0.39500000000000002</v>
      </c>
      <c r="D160" s="192" t="s">
        <v>60</v>
      </c>
      <c r="E160" s="14" t="s">
        <v>297</v>
      </c>
      <c r="F160" s="145" t="s">
        <v>297</v>
      </c>
      <c r="G160" s="4"/>
    </row>
    <row r="161" spans="1:55" s="1" customFormat="1" ht="18" customHeight="1">
      <c r="A161" s="143">
        <f t="shared" si="6"/>
        <v>143</v>
      </c>
      <c r="B161" s="12" t="s">
        <v>300</v>
      </c>
      <c r="C161" s="204">
        <v>0.94</v>
      </c>
      <c r="D161" s="192" t="s">
        <v>60</v>
      </c>
      <c r="E161" s="116" t="s">
        <v>297</v>
      </c>
      <c r="F161" s="146" t="s">
        <v>297</v>
      </c>
      <c r="G161" s="4"/>
    </row>
    <row r="162" spans="1:55" s="1" customFormat="1">
      <c r="A162" s="143">
        <f t="shared" si="6"/>
        <v>144</v>
      </c>
      <c r="B162" s="12" t="s">
        <v>310</v>
      </c>
      <c r="C162" s="204">
        <f>2.798-C161-C163</f>
        <v>1.488</v>
      </c>
      <c r="D162" s="192" t="s">
        <v>60</v>
      </c>
      <c r="E162" s="14" t="s">
        <v>298</v>
      </c>
      <c r="F162" s="145" t="s">
        <v>298</v>
      </c>
      <c r="G162" s="4"/>
      <c r="H162" s="4"/>
    </row>
    <row r="163" spans="1:55" s="1" customFormat="1">
      <c r="A163" s="143">
        <f t="shared" ref="A163:A250" si="7">A162+1</f>
        <v>145</v>
      </c>
      <c r="B163" s="9" t="s">
        <v>390</v>
      </c>
      <c r="C163" s="204">
        <f>0.37</f>
        <v>0.37</v>
      </c>
      <c r="D163" s="213" t="s">
        <v>796</v>
      </c>
      <c r="E163" s="14" t="s">
        <v>298</v>
      </c>
      <c r="F163" s="145" t="s">
        <v>298</v>
      </c>
      <c r="G163" s="4"/>
    </row>
    <row r="164" spans="1:55" s="5" customFormat="1">
      <c r="A164" s="143">
        <f t="shared" si="7"/>
        <v>146</v>
      </c>
      <c r="B164" s="12" t="s">
        <v>273</v>
      </c>
      <c r="C164" s="191">
        <v>0.27</v>
      </c>
      <c r="D164" s="192" t="s">
        <v>13</v>
      </c>
      <c r="E164" s="17" t="s">
        <v>298</v>
      </c>
      <c r="F164" s="148" t="s">
        <v>298</v>
      </c>
      <c r="G164" s="4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</row>
    <row r="165" spans="1:55" s="5" customFormat="1">
      <c r="A165" s="143">
        <f t="shared" si="7"/>
        <v>147</v>
      </c>
      <c r="B165" s="12" t="s">
        <v>107</v>
      </c>
      <c r="C165" s="204">
        <v>0.33</v>
      </c>
      <c r="D165" s="192" t="s">
        <v>60</v>
      </c>
      <c r="E165" s="14" t="s">
        <v>297</v>
      </c>
      <c r="F165" s="145" t="s">
        <v>297</v>
      </c>
      <c r="G165" s="4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</row>
    <row r="166" spans="1:55" s="5" customFormat="1">
      <c r="A166" s="143">
        <f t="shared" si="7"/>
        <v>148</v>
      </c>
      <c r="B166" s="12" t="s">
        <v>108</v>
      </c>
      <c r="C166" s="204">
        <v>7.0000000000000007E-2</v>
      </c>
      <c r="D166" s="192" t="s">
        <v>60</v>
      </c>
      <c r="E166" s="14" t="s">
        <v>298</v>
      </c>
      <c r="F166" s="145" t="s">
        <v>298</v>
      </c>
      <c r="G166" s="4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</row>
    <row r="167" spans="1:55" s="5" customFormat="1">
      <c r="A167" s="143">
        <f t="shared" si="7"/>
        <v>149</v>
      </c>
      <c r="B167" s="12" t="s">
        <v>146</v>
      </c>
      <c r="C167" s="204">
        <v>0.33</v>
      </c>
      <c r="D167" s="195" t="s">
        <v>690</v>
      </c>
      <c r="E167" s="14" t="s">
        <v>298</v>
      </c>
      <c r="F167" s="145" t="s">
        <v>298</v>
      </c>
      <c r="G167" s="4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</row>
    <row r="168" spans="1:55" s="1" customFormat="1">
      <c r="A168" s="143">
        <f t="shared" si="7"/>
        <v>150</v>
      </c>
      <c r="B168" s="12" t="s">
        <v>79</v>
      </c>
      <c r="C168" s="204">
        <v>0.14799999999999999</v>
      </c>
      <c r="D168" s="197" t="s">
        <v>653</v>
      </c>
      <c r="E168" s="14" t="s">
        <v>298</v>
      </c>
      <c r="F168" s="145" t="s">
        <v>298</v>
      </c>
      <c r="G168" s="4"/>
    </row>
    <row r="169" spans="1:55" s="5" customFormat="1">
      <c r="A169" s="143">
        <f t="shared" si="7"/>
        <v>151</v>
      </c>
      <c r="B169" s="115" t="s">
        <v>109</v>
      </c>
      <c r="C169" s="204">
        <v>0.34</v>
      </c>
      <c r="D169" s="214" t="s">
        <v>650</v>
      </c>
      <c r="E169" s="15" t="s">
        <v>298</v>
      </c>
      <c r="F169" s="147" t="s">
        <v>298</v>
      </c>
      <c r="G169" s="4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</row>
    <row r="170" spans="1:55" s="1" customFormat="1" ht="26.4">
      <c r="A170" s="143">
        <f t="shared" si="7"/>
        <v>152</v>
      </c>
      <c r="B170" s="12" t="s">
        <v>147</v>
      </c>
      <c r="C170" s="204">
        <v>0.78600000000000003</v>
      </c>
      <c r="D170" s="195" t="s">
        <v>693</v>
      </c>
      <c r="E170" s="14" t="s">
        <v>298</v>
      </c>
      <c r="F170" s="145" t="s">
        <v>298</v>
      </c>
      <c r="G170" s="4"/>
      <c r="H170" s="4"/>
    </row>
    <row r="171" spans="1:55" s="5" customFormat="1">
      <c r="A171" s="143">
        <f t="shared" si="7"/>
        <v>153</v>
      </c>
      <c r="B171" s="11" t="s">
        <v>383</v>
      </c>
      <c r="C171" s="204">
        <v>0.13500000000000001</v>
      </c>
      <c r="D171" s="195" t="s">
        <v>730</v>
      </c>
      <c r="E171" s="14" t="s">
        <v>298</v>
      </c>
      <c r="F171" s="145" t="s">
        <v>298</v>
      </c>
      <c r="G171" s="4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</row>
    <row r="172" spans="1:55" s="5" customFormat="1">
      <c r="A172" s="143">
        <f t="shared" si="7"/>
        <v>154</v>
      </c>
      <c r="B172" s="12" t="s">
        <v>110</v>
      </c>
      <c r="C172" s="189">
        <v>0.11</v>
      </c>
      <c r="D172" s="193" t="s">
        <v>718</v>
      </c>
      <c r="E172" s="14" t="s">
        <v>298</v>
      </c>
      <c r="F172" s="145" t="s">
        <v>298</v>
      </c>
      <c r="G172" s="4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</row>
    <row r="173" spans="1:55" s="1" customFormat="1">
      <c r="A173" s="143">
        <f t="shared" si="7"/>
        <v>155</v>
      </c>
      <c r="B173" s="9" t="s">
        <v>80</v>
      </c>
      <c r="C173" s="204">
        <v>0.20300000000000001</v>
      </c>
      <c r="D173" s="192" t="s">
        <v>60</v>
      </c>
      <c r="E173" s="14" t="s">
        <v>298</v>
      </c>
      <c r="F173" s="145" t="s">
        <v>298</v>
      </c>
      <c r="G173" s="4"/>
    </row>
    <row r="174" spans="1:55" s="1" customFormat="1">
      <c r="A174" s="143">
        <f t="shared" si="7"/>
        <v>156</v>
      </c>
      <c r="B174" s="12" t="s">
        <v>301</v>
      </c>
      <c r="C174" s="209">
        <v>0.28499999999999998</v>
      </c>
      <c r="D174" s="192" t="s">
        <v>60</v>
      </c>
      <c r="E174" s="14" t="s">
        <v>297</v>
      </c>
      <c r="F174" s="145" t="s">
        <v>297</v>
      </c>
      <c r="G174" s="4"/>
    </row>
    <row r="175" spans="1:55" s="1" customFormat="1" ht="26.4">
      <c r="A175" s="143">
        <f t="shared" si="7"/>
        <v>157</v>
      </c>
      <c r="B175" s="12" t="s">
        <v>355</v>
      </c>
      <c r="C175" s="209">
        <f>2.745-C174</f>
        <v>2.46</v>
      </c>
      <c r="D175" s="195" t="s">
        <v>726</v>
      </c>
      <c r="E175" s="14" t="s">
        <v>298</v>
      </c>
      <c r="F175" s="145" t="s">
        <v>298</v>
      </c>
      <c r="G175" s="4"/>
    </row>
    <row r="176" spans="1:55" s="5" customFormat="1">
      <c r="A176" s="143">
        <f t="shared" si="7"/>
        <v>158</v>
      </c>
      <c r="B176" s="12" t="s">
        <v>272</v>
      </c>
      <c r="C176" s="204">
        <v>0.7</v>
      </c>
      <c r="D176" s="198" t="s">
        <v>668</v>
      </c>
      <c r="E176" s="17" t="s">
        <v>298</v>
      </c>
      <c r="F176" s="148" t="s">
        <v>298</v>
      </c>
      <c r="G176" s="4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</row>
    <row r="177" spans="1:55" s="5" customFormat="1">
      <c r="A177" s="143">
        <f t="shared" si="7"/>
        <v>159</v>
      </c>
      <c r="B177" s="12" t="s">
        <v>111</v>
      </c>
      <c r="C177" s="204">
        <v>0.12</v>
      </c>
      <c r="D177" s="197" t="s">
        <v>13</v>
      </c>
      <c r="E177" s="14" t="s">
        <v>298</v>
      </c>
      <c r="F177" s="145" t="s">
        <v>298</v>
      </c>
      <c r="G177" s="4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</row>
    <row r="178" spans="1:55" s="1" customFormat="1">
      <c r="A178" s="143">
        <f t="shared" si="7"/>
        <v>160</v>
      </c>
      <c r="B178" s="12" t="s">
        <v>81</v>
      </c>
      <c r="C178" s="204">
        <v>0.13700000000000001</v>
      </c>
      <c r="D178" s="197" t="s">
        <v>356</v>
      </c>
      <c r="E178" s="14" t="s">
        <v>298</v>
      </c>
      <c r="F178" s="145" t="s">
        <v>298</v>
      </c>
      <c r="G178" s="4"/>
    </row>
    <row r="179" spans="1:55" s="1" customFormat="1">
      <c r="A179" s="143">
        <f t="shared" si="7"/>
        <v>161</v>
      </c>
      <c r="B179" s="12" t="s">
        <v>82</v>
      </c>
      <c r="C179" s="204">
        <v>0.76800000000000002</v>
      </c>
      <c r="D179" s="192" t="s">
        <v>60</v>
      </c>
      <c r="E179" s="14" t="s">
        <v>298</v>
      </c>
      <c r="F179" s="145" t="s">
        <v>298</v>
      </c>
      <c r="G179" s="4"/>
    </row>
    <row r="180" spans="1:55" s="5" customFormat="1">
      <c r="A180" s="143">
        <f t="shared" si="7"/>
        <v>162</v>
      </c>
      <c r="B180" s="11" t="s">
        <v>112</v>
      </c>
      <c r="C180" s="204">
        <v>0.09</v>
      </c>
      <c r="D180" s="193" t="s">
        <v>718</v>
      </c>
      <c r="E180" s="14" t="s">
        <v>298</v>
      </c>
      <c r="F180" s="145" t="s">
        <v>298</v>
      </c>
      <c r="G180" s="4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</row>
    <row r="181" spans="1:55" s="5" customFormat="1">
      <c r="A181" s="143">
        <f t="shared" si="7"/>
        <v>163</v>
      </c>
      <c r="B181" s="9" t="s">
        <v>113</v>
      </c>
      <c r="C181" s="204">
        <v>0.61</v>
      </c>
      <c r="D181" s="192" t="s">
        <v>60</v>
      </c>
      <c r="E181" s="14" t="s">
        <v>297</v>
      </c>
      <c r="F181" s="145" t="s">
        <v>297</v>
      </c>
      <c r="G181" s="4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</row>
    <row r="182" spans="1:55" s="5" customFormat="1" ht="26.4">
      <c r="A182" s="143">
        <f t="shared" si="7"/>
        <v>164</v>
      </c>
      <c r="B182" s="9" t="s">
        <v>114</v>
      </c>
      <c r="C182" s="209" t="s">
        <v>731</v>
      </c>
      <c r="D182" s="195" t="s">
        <v>726</v>
      </c>
      <c r="E182" s="14" t="s">
        <v>297</v>
      </c>
      <c r="F182" s="145" t="s">
        <v>297</v>
      </c>
      <c r="G182" s="4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</row>
    <row r="183" spans="1:55" s="5" customFormat="1">
      <c r="A183" s="143">
        <f t="shared" si="7"/>
        <v>165</v>
      </c>
      <c r="B183" s="12" t="s">
        <v>83</v>
      </c>
      <c r="C183" s="204">
        <v>0.14000000000000001</v>
      </c>
      <c r="D183" s="197" t="s">
        <v>356</v>
      </c>
      <c r="E183" s="14" t="s">
        <v>298</v>
      </c>
      <c r="F183" s="145" t="s">
        <v>298</v>
      </c>
      <c r="G183" s="4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</row>
    <row r="184" spans="1:55" s="5" customFormat="1" ht="26.4">
      <c r="A184" s="143">
        <f t="shared" si="7"/>
        <v>166</v>
      </c>
      <c r="B184" s="12" t="s">
        <v>84</v>
      </c>
      <c r="C184" s="204">
        <v>0.80400000000000005</v>
      </c>
      <c r="D184" s="195" t="s">
        <v>729</v>
      </c>
      <c r="E184" s="14" t="s">
        <v>298</v>
      </c>
      <c r="F184" s="145" t="s">
        <v>298</v>
      </c>
      <c r="G184" s="4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</row>
    <row r="185" spans="1:55" s="5" customFormat="1">
      <c r="A185" s="143">
        <f t="shared" si="7"/>
        <v>167</v>
      </c>
      <c r="B185" s="9" t="s">
        <v>148</v>
      </c>
      <c r="C185" s="204">
        <v>0.39300000000000002</v>
      </c>
      <c r="D185" s="197" t="s">
        <v>650</v>
      </c>
      <c r="E185" s="14" t="s">
        <v>298</v>
      </c>
      <c r="F185" s="145" t="s">
        <v>298</v>
      </c>
      <c r="G185" s="4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</row>
    <row r="186" spans="1:55" s="1" customFormat="1">
      <c r="A186" s="143">
        <f t="shared" si="7"/>
        <v>168</v>
      </c>
      <c r="B186" s="12" t="s">
        <v>115</v>
      </c>
      <c r="C186" s="204">
        <v>0.23499999999999999</v>
      </c>
      <c r="D186" s="197" t="s">
        <v>652</v>
      </c>
      <c r="E186" s="14" t="s">
        <v>298</v>
      </c>
      <c r="F186" s="145" t="s">
        <v>298</v>
      </c>
      <c r="G186" s="4"/>
      <c r="H186" s="4"/>
    </row>
    <row r="187" spans="1:55" s="5" customFormat="1">
      <c r="A187" s="143">
        <f t="shared" si="7"/>
        <v>169</v>
      </c>
      <c r="B187" s="11" t="s">
        <v>391</v>
      </c>
      <c r="C187" s="204">
        <v>0.12</v>
      </c>
      <c r="D187" s="195" t="s">
        <v>732</v>
      </c>
      <c r="E187" s="14" t="s">
        <v>298</v>
      </c>
      <c r="F187" s="145" t="s">
        <v>298</v>
      </c>
      <c r="G187" s="4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</row>
    <row r="188" spans="1:55" s="5" customFormat="1" ht="26.4">
      <c r="A188" s="143">
        <f t="shared" si="7"/>
        <v>170</v>
      </c>
      <c r="B188" s="12" t="s">
        <v>116</v>
      </c>
      <c r="C188" s="204">
        <v>5.5E-2</v>
      </c>
      <c r="D188" s="193" t="s">
        <v>714</v>
      </c>
      <c r="E188" s="14" t="s">
        <v>298</v>
      </c>
      <c r="F188" s="145" t="s">
        <v>298</v>
      </c>
      <c r="G188" s="4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</row>
    <row r="189" spans="1:55" s="5" customFormat="1">
      <c r="A189" s="143">
        <f t="shared" si="7"/>
        <v>171</v>
      </c>
      <c r="B189" s="9" t="s">
        <v>640</v>
      </c>
      <c r="C189" s="204">
        <v>0.56299999999999994</v>
      </c>
      <c r="D189" s="197" t="s">
        <v>651</v>
      </c>
      <c r="E189" s="14" t="s">
        <v>297</v>
      </c>
      <c r="F189" s="145" t="s">
        <v>297</v>
      </c>
      <c r="G189" s="4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</row>
    <row r="190" spans="1:55" s="5" customFormat="1">
      <c r="A190" s="143">
        <f t="shared" si="7"/>
        <v>172</v>
      </c>
      <c r="B190" s="9" t="s">
        <v>117</v>
      </c>
      <c r="C190" s="204">
        <v>0.44500000000000001</v>
      </c>
      <c r="D190" s="197" t="s">
        <v>650</v>
      </c>
      <c r="E190" s="14" t="s">
        <v>297</v>
      </c>
      <c r="F190" s="145" t="s">
        <v>297</v>
      </c>
      <c r="G190" s="4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</row>
    <row r="191" spans="1:55" s="5" customFormat="1">
      <c r="A191" s="143">
        <f t="shared" si="7"/>
        <v>173</v>
      </c>
      <c r="B191" s="12" t="s">
        <v>118</v>
      </c>
      <c r="C191" s="204">
        <v>0.125</v>
      </c>
      <c r="D191" s="197" t="s">
        <v>13</v>
      </c>
      <c r="E191" s="14" t="s">
        <v>298</v>
      </c>
      <c r="F191" s="145" t="s">
        <v>298</v>
      </c>
      <c r="G191" s="4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</row>
    <row r="192" spans="1:55" s="5" customFormat="1" ht="26.4">
      <c r="A192" s="143">
        <f>A201+1</f>
        <v>183</v>
      </c>
      <c r="B192" s="12" t="s">
        <v>85</v>
      </c>
      <c r="C192" s="204">
        <v>0.55000000000000004</v>
      </c>
      <c r="D192" s="195" t="s">
        <v>673</v>
      </c>
      <c r="E192" s="14" t="s">
        <v>298</v>
      </c>
      <c r="F192" s="145" t="s">
        <v>298</v>
      </c>
      <c r="G192" s="4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</row>
    <row r="193" spans="1:55" s="5" customFormat="1">
      <c r="A193" s="143">
        <f>A191+1</f>
        <v>174</v>
      </c>
      <c r="B193" s="11" t="s">
        <v>119</v>
      </c>
      <c r="C193" s="204">
        <v>0.06</v>
      </c>
      <c r="D193" s="193" t="s">
        <v>718</v>
      </c>
      <c r="E193" s="14" t="s">
        <v>298</v>
      </c>
      <c r="F193" s="145" t="s">
        <v>298</v>
      </c>
      <c r="G193" s="4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</row>
    <row r="194" spans="1:55" s="5" customFormat="1">
      <c r="A194" s="143">
        <f t="shared" si="7"/>
        <v>175</v>
      </c>
      <c r="B194" s="12" t="s">
        <v>120</v>
      </c>
      <c r="C194" s="204">
        <v>0.24</v>
      </c>
      <c r="D194" s="197" t="s">
        <v>651</v>
      </c>
      <c r="E194" s="14" t="s">
        <v>298</v>
      </c>
      <c r="F194" s="145" t="s">
        <v>298</v>
      </c>
      <c r="G194" s="4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</row>
    <row r="195" spans="1:55" s="5" customFormat="1">
      <c r="A195" s="143">
        <f t="shared" si="7"/>
        <v>176</v>
      </c>
      <c r="B195" s="12" t="s">
        <v>121</v>
      </c>
      <c r="C195" s="204">
        <v>0.22700000000000001</v>
      </c>
      <c r="D195" s="197" t="s">
        <v>13</v>
      </c>
      <c r="E195" s="14" t="s">
        <v>298</v>
      </c>
      <c r="F195" s="145" t="s">
        <v>298</v>
      </c>
      <c r="G195" s="4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</row>
    <row r="196" spans="1:55" s="5" customFormat="1">
      <c r="A196" s="143">
        <f t="shared" si="7"/>
        <v>177</v>
      </c>
      <c r="B196" s="12" t="s">
        <v>122</v>
      </c>
      <c r="C196" s="204">
        <v>0.19</v>
      </c>
      <c r="D196" s="197" t="s">
        <v>13</v>
      </c>
      <c r="E196" s="14" t="s">
        <v>298</v>
      </c>
      <c r="F196" s="145" t="s">
        <v>298</v>
      </c>
      <c r="G196" s="4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</row>
    <row r="197" spans="1:55" s="1" customFormat="1">
      <c r="A197" s="143">
        <f t="shared" si="7"/>
        <v>178</v>
      </c>
      <c r="B197" s="11" t="s">
        <v>123</v>
      </c>
      <c r="C197" s="204">
        <v>0.06</v>
      </c>
      <c r="D197" s="198" t="s">
        <v>733</v>
      </c>
      <c r="E197" s="14" t="s">
        <v>298</v>
      </c>
      <c r="F197" s="145" t="s">
        <v>298</v>
      </c>
      <c r="G197" s="4"/>
      <c r="H197" s="4"/>
    </row>
    <row r="198" spans="1:55" s="5" customFormat="1">
      <c r="A198" s="143">
        <f t="shared" si="7"/>
        <v>179</v>
      </c>
      <c r="B198" s="12" t="s">
        <v>291</v>
      </c>
      <c r="C198" s="204">
        <v>0.14199999999999999</v>
      </c>
      <c r="D198" s="193" t="s">
        <v>718</v>
      </c>
      <c r="E198" s="14" t="s">
        <v>298</v>
      </c>
      <c r="F198" s="145" t="s">
        <v>298</v>
      </c>
      <c r="G198" s="4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</row>
    <row r="199" spans="1:55" s="5" customFormat="1">
      <c r="A199" s="143">
        <f t="shared" si="7"/>
        <v>180</v>
      </c>
      <c r="B199" s="12" t="s">
        <v>290</v>
      </c>
      <c r="C199" s="204">
        <v>0.13</v>
      </c>
      <c r="D199" s="195" t="s">
        <v>690</v>
      </c>
      <c r="E199" s="14" t="s">
        <v>298</v>
      </c>
      <c r="F199" s="145" t="s">
        <v>298</v>
      </c>
      <c r="G199" s="4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</row>
    <row r="200" spans="1:55" s="5" customFormat="1">
      <c r="A200" s="143">
        <f t="shared" si="7"/>
        <v>181</v>
      </c>
      <c r="B200" s="12" t="s">
        <v>626</v>
      </c>
      <c r="C200" s="204">
        <v>8.5000000000000006E-2</v>
      </c>
      <c r="D200" s="197" t="s">
        <v>60</v>
      </c>
      <c r="E200" s="14" t="s">
        <v>298</v>
      </c>
      <c r="F200" s="145" t="s">
        <v>298</v>
      </c>
      <c r="G200" s="4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</row>
    <row r="201" spans="1:55" s="5" customFormat="1">
      <c r="A201" s="143">
        <f t="shared" si="7"/>
        <v>182</v>
      </c>
      <c r="B201" s="12" t="s">
        <v>627</v>
      </c>
      <c r="C201" s="204">
        <v>0.35899999999999999</v>
      </c>
      <c r="D201" s="197" t="s">
        <v>60</v>
      </c>
      <c r="E201" s="14" t="s">
        <v>298</v>
      </c>
      <c r="F201" s="145" t="s">
        <v>298</v>
      </c>
      <c r="G201" s="4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</row>
    <row r="202" spans="1:55" s="5" customFormat="1">
      <c r="A202" s="143">
        <f t="shared" si="7"/>
        <v>183</v>
      </c>
      <c r="B202" s="12" t="s">
        <v>392</v>
      </c>
      <c r="C202" s="204">
        <v>0.14000000000000001</v>
      </c>
      <c r="D202" s="195" t="s">
        <v>686</v>
      </c>
      <c r="E202" s="14" t="s">
        <v>298</v>
      </c>
      <c r="F202" s="145" t="s">
        <v>298</v>
      </c>
      <c r="G202" s="4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</row>
    <row r="203" spans="1:55" s="5" customFormat="1" ht="26.4">
      <c r="A203" s="143">
        <f t="shared" si="7"/>
        <v>184</v>
      </c>
      <c r="B203" s="9" t="s">
        <v>734</v>
      </c>
      <c r="C203" s="204">
        <v>0.372</v>
      </c>
      <c r="D203" s="195" t="s">
        <v>729</v>
      </c>
      <c r="E203" s="14" t="s">
        <v>298</v>
      </c>
      <c r="F203" s="145" t="s">
        <v>298</v>
      </c>
      <c r="G203" s="4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</row>
    <row r="204" spans="1:55" s="5" customFormat="1" ht="26.4">
      <c r="A204" s="143">
        <f t="shared" si="7"/>
        <v>185</v>
      </c>
      <c r="B204" s="12" t="s">
        <v>124</v>
      </c>
      <c r="C204" s="204">
        <v>0.48699999999999999</v>
      </c>
      <c r="D204" s="195" t="s">
        <v>673</v>
      </c>
      <c r="E204" s="14" t="s">
        <v>298</v>
      </c>
      <c r="F204" s="145" t="s">
        <v>298</v>
      </c>
      <c r="G204" s="4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</row>
    <row r="205" spans="1:55" s="5" customFormat="1">
      <c r="A205" s="143">
        <f t="shared" si="7"/>
        <v>186</v>
      </c>
      <c r="B205" s="12" t="s">
        <v>86</v>
      </c>
      <c r="C205" s="204">
        <v>0.115</v>
      </c>
      <c r="D205" s="192" t="s">
        <v>60</v>
      </c>
      <c r="E205" s="14" t="s">
        <v>297</v>
      </c>
      <c r="F205" s="145" t="s">
        <v>297</v>
      </c>
      <c r="G205" s="4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</row>
    <row r="206" spans="1:55" s="5" customFormat="1">
      <c r="A206" s="143">
        <f t="shared" si="7"/>
        <v>187</v>
      </c>
      <c r="B206" s="12" t="s">
        <v>125</v>
      </c>
      <c r="C206" s="204">
        <v>0.44</v>
      </c>
      <c r="D206" s="195" t="s">
        <v>735</v>
      </c>
      <c r="E206" s="14" t="s">
        <v>298</v>
      </c>
      <c r="F206" s="145" t="s">
        <v>298</v>
      </c>
      <c r="G206" s="4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</row>
    <row r="207" spans="1:55" s="5" customFormat="1">
      <c r="A207" s="143">
        <f t="shared" si="7"/>
        <v>188</v>
      </c>
      <c r="B207" s="12" t="s">
        <v>736</v>
      </c>
      <c r="C207" s="204">
        <v>0.9</v>
      </c>
      <c r="D207" s="198" t="s">
        <v>693</v>
      </c>
      <c r="E207" s="14" t="s">
        <v>298</v>
      </c>
      <c r="F207" s="145" t="s">
        <v>298</v>
      </c>
      <c r="G207" s="4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</row>
    <row r="208" spans="1:55" s="5" customFormat="1" ht="26.4">
      <c r="A208" s="143">
        <f t="shared" si="7"/>
        <v>189</v>
      </c>
      <c r="B208" s="117" t="s">
        <v>286</v>
      </c>
      <c r="C208" s="204">
        <v>0.17</v>
      </c>
      <c r="D208" s="197" t="s">
        <v>13</v>
      </c>
      <c r="E208" s="14" t="s">
        <v>298</v>
      </c>
      <c r="F208" s="145" t="s">
        <v>298</v>
      </c>
      <c r="G208" s="4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</row>
    <row r="209" spans="1:55" s="5" customFormat="1" ht="26.4">
      <c r="A209" s="143">
        <f t="shared" si="7"/>
        <v>190</v>
      </c>
      <c r="B209" s="12" t="s">
        <v>287</v>
      </c>
      <c r="C209" s="209" t="s">
        <v>737</v>
      </c>
      <c r="D209" s="197" t="s">
        <v>650</v>
      </c>
      <c r="E209" s="14" t="s">
        <v>298</v>
      </c>
      <c r="F209" s="145" t="s">
        <v>298</v>
      </c>
      <c r="G209" s="4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</row>
    <row r="210" spans="1:55" s="5" customFormat="1">
      <c r="A210" s="143">
        <f t="shared" si="7"/>
        <v>191</v>
      </c>
      <c r="B210" s="115" t="s">
        <v>126</v>
      </c>
      <c r="C210" s="204">
        <v>0.56999999999999995</v>
      </c>
      <c r="D210" s="192" t="s">
        <v>650</v>
      </c>
      <c r="E210" s="14" t="s">
        <v>298</v>
      </c>
      <c r="F210" s="145" t="s">
        <v>298</v>
      </c>
      <c r="G210" s="4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</row>
    <row r="211" spans="1:55" s="5" customFormat="1">
      <c r="A211" s="143">
        <f t="shared" si="7"/>
        <v>192</v>
      </c>
      <c r="B211" s="12" t="s">
        <v>127</v>
      </c>
      <c r="C211" s="204">
        <v>0.58499999999999996</v>
      </c>
      <c r="D211" s="195" t="s">
        <v>668</v>
      </c>
      <c r="E211" s="14" t="s">
        <v>298</v>
      </c>
      <c r="F211" s="145" t="s">
        <v>298</v>
      </c>
      <c r="G211" s="4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</row>
    <row r="212" spans="1:55" s="5" customFormat="1">
      <c r="A212" s="143">
        <f t="shared" si="7"/>
        <v>193</v>
      </c>
      <c r="B212" s="9" t="s">
        <v>87</v>
      </c>
      <c r="C212" s="204">
        <v>0.40699999999999997</v>
      </c>
      <c r="D212" s="192" t="s">
        <v>60</v>
      </c>
      <c r="E212" s="14" t="s">
        <v>298</v>
      </c>
      <c r="F212" s="145" t="s">
        <v>298</v>
      </c>
      <c r="G212" s="4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</row>
    <row r="213" spans="1:55" s="5" customFormat="1" ht="26.4">
      <c r="A213" s="143">
        <f t="shared" si="7"/>
        <v>194</v>
      </c>
      <c r="B213" s="12" t="s">
        <v>88</v>
      </c>
      <c r="C213" s="204">
        <v>0.67500000000000004</v>
      </c>
      <c r="D213" s="195" t="s">
        <v>726</v>
      </c>
      <c r="E213" s="14" t="s">
        <v>298</v>
      </c>
      <c r="F213" s="145" t="s">
        <v>298</v>
      </c>
      <c r="G213" s="4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</row>
    <row r="214" spans="1:55" s="5" customFormat="1" ht="26.4">
      <c r="A214" s="143">
        <f t="shared" si="7"/>
        <v>195</v>
      </c>
      <c r="B214" s="11" t="s">
        <v>89</v>
      </c>
      <c r="C214" s="204">
        <v>0.13200000000000001</v>
      </c>
      <c r="D214" s="214" t="s">
        <v>738</v>
      </c>
      <c r="E214" s="14" t="s">
        <v>298</v>
      </c>
      <c r="F214" s="145" t="s">
        <v>298</v>
      </c>
      <c r="G214" s="4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</row>
    <row r="215" spans="1:55" s="5" customFormat="1">
      <c r="A215" s="143">
        <f t="shared" si="7"/>
        <v>196</v>
      </c>
      <c r="B215" s="12" t="s">
        <v>90</v>
      </c>
      <c r="C215" s="204">
        <v>0.27200000000000002</v>
      </c>
      <c r="D215" s="192" t="s">
        <v>60</v>
      </c>
      <c r="E215" s="14" t="s">
        <v>298</v>
      </c>
      <c r="F215" s="145" t="s">
        <v>298</v>
      </c>
      <c r="G215" s="4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</row>
    <row r="216" spans="1:55" s="5" customFormat="1" ht="26.4">
      <c r="A216" s="143">
        <f t="shared" si="7"/>
        <v>197</v>
      </c>
      <c r="B216" s="118" t="s">
        <v>285</v>
      </c>
      <c r="C216" s="204">
        <v>0.17100000000000001</v>
      </c>
      <c r="D216" s="198" t="s">
        <v>669</v>
      </c>
      <c r="E216" s="14" t="s">
        <v>298</v>
      </c>
      <c r="F216" s="145" t="s">
        <v>298</v>
      </c>
      <c r="G216" s="4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</row>
    <row r="217" spans="1:55" s="5" customFormat="1">
      <c r="A217" s="143">
        <f t="shared" si="7"/>
        <v>198</v>
      </c>
      <c r="B217" s="224" t="s">
        <v>91</v>
      </c>
      <c r="C217" s="18">
        <v>2.4E-2</v>
      </c>
      <c r="D217" s="13" t="s">
        <v>13</v>
      </c>
      <c r="E217" s="14" t="s">
        <v>298</v>
      </c>
      <c r="F217" s="145" t="s">
        <v>298</v>
      </c>
      <c r="G217" s="212" t="s">
        <v>683</v>
      </c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</row>
    <row r="218" spans="1:55" s="5" customFormat="1">
      <c r="A218" s="143">
        <f t="shared" si="7"/>
        <v>199</v>
      </c>
      <c r="B218" s="11" t="s">
        <v>393</v>
      </c>
      <c r="C218" s="204">
        <v>0.20499999999999999</v>
      </c>
      <c r="D218" s="192" t="s">
        <v>60</v>
      </c>
      <c r="E218" s="14" t="s">
        <v>298</v>
      </c>
      <c r="F218" s="145" t="s">
        <v>298</v>
      </c>
      <c r="G218" s="4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</row>
    <row r="219" spans="1:55" s="5" customFormat="1">
      <c r="A219" s="143">
        <f t="shared" si="7"/>
        <v>200</v>
      </c>
      <c r="B219" s="9" t="s">
        <v>128</v>
      </c>
      <c r="C219" s="204">
        <v>0.55000000000000004</v>
      </c>
      <c r="D219" s="195" t="s">
        <v>739</v>
      </c>
      <c r="E219" s="14" t="s">
        <v>298</v>
      </c>
      <c r="F219" s="145" t="s">
        <v>298</v>
      </c>
      <c r="G219" s="4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</row>
    <row r="220" spans="1:55" s="1" customFormat="1">
      <c r="A220" s="143">
        <f t="shared" si="7"/>
        <v>201</v>
      </c>
      <c r="B220" s="9" t="s">
        <v>129</v>
      </c>
      <c r="C220" s="209">
        <v>0.32</v>
      </c>
      <c r="D220" s="198" t="s">
        <v>60</v>
      </c>
      <c r="E220" s="14" t="s">
        <v>297</v>
      </c>
      <c r="F220" s="145" t="s">
        <v>297</v>
      </c>
      <c r="G220" s="4"/>
      <c r="H220" s="4"/>
    </row>
    <row r="221" spans="1:55" s="5" customFormat="1">
      <c r="A221" s="143">
        <f t="shared" si="7"/>
        <v>202</v>
      </c>
      <c r="B221" s="12" t="s">
        <v>149</v>
      </c>
      <c r="C221" s="204">
        <v>5.7000000000000002E-2</v>
      </c>
      <c r="D221" s="193" t="s">
        <v>718</v>
      </c>
      <c r="E221" s="14" t="s">
        <v>298</v>
      </c>
      <c r="F221" s="145" t="s">
        <v>298</v>
      </c>
      <c r="G221" s="4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</row>
    <row r="222" spans="1:55" s="5" customFormat="1">
      <c r="A222" s="143">
        <f t="shared" si="7"/>
        <v>203</v>
      </c>
      <c r="B222" s="9" t="s">
        <v>130</v>
      </c>
      <c r="C222" s="204">
        <v>0.28699999999999998</v>
      </c>
      <c r="D222" s="195" t="s">
        <v>668</v>
      </c>
      <c r="E222" s="14" t="s">
        <v>298</v>
      </c>
      <c r="F222" s="145" t="s">
        <v>298</v>
      </c>
      <c r="G222" s="4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</row>
    <row r="223" spans="1:55" s="5" customFormat="1">
      <c r="A223" s="143">
        <f t="shared" si="7"/>
        <v>204</v>
      </c>
      <c r="B223" s="9" t="s">
        <v>150</v>
      </c>
      <c r="C223" s="204">
        <v>0.74</v>
      </c>
      <c r="D223" s="195" t="s">
        <v>668</v>
      </c>
      <c r="E223" s="14" t="s">
        <v>298</v>
      </c>
      <c r="F223" s="145" t="s">
        <v>298</v>
      </c>
      <c r="G223" s="4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</row>
    <row r="224" spans="1:55" s="5" customFormat="1" ht="26.4">
      <c r="A224" s="143">
        <f>A222+1</f>
        <v>204</v>
      </c>
      <c r="B224" s="9" t="s">
        <v>131</v>
      </c>
      <c r="C224" s="204">
        <v>0.45300000000000001</v>
      </c>
      <c r="D224" s="195" t="s">
        <v>674</v>
      </c>
      <c r="E224" s="14" t="s">
        <v>298</v>
      </c>
      <c r="F224" s="145" t="s">
        <v>298</v>
      </c>
      <c r="G224" s="4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</row>
    <row r="225" spans="1:55" s="5" customFormat="1">
      <c r="A225" s="143">
        <f t="shared" si="7"/>
        <v>205</v>
      </c>
      <c r="B225" s="9" t="s">
        <v>132</v>
      </c>
      <c r="C225" s="204">
        <v>0.6</v>
      </c>
      <c r="D225" s="195" t="s">
        <v>357</v>
      </c>
      <c r="E225" s="14" t="s">
        <v>297</v>
      </c>
      <c r="F225" s="145" t="s">
        <v>297</v>
      </c>
      <c r="G225" s="4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</row>
    <row r="226" spans="1:55" s="5" customFormat="1" ht="26.25" customHeight="1">
      <c r="A226" s="143">
        <f t="shared" ref="A226" si="8">A224+1</f>
        <v>205</v>
      </c>
      <c r="B226" s="9" t="s">
        <v>307</v>
      </c>
      <c r="C226" s="209" t="s">
        <v>740</v>
      </c>
      <c r="D226" s="198" t="s">
        <v>60</v>
      </c>
      <c r="E226" s="14" t="s">
        <v>297</v>
      </c>
      <c r="F226" s="145" t="s">
        <v>297</v>
      </c>
      <c r="G226" s="4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</row>
    <row r="227" spans="1:55" s="5" customFormat="1">
      <c r="A227" s="143">
        <f t="shared" si="7"/>
        <v>206</v>
      </c>
      <c r="B227" s="9" t="s">
        <v>311</v>
      </c>
      <c r="C227" s="209" t="s">
        <v>741</v>
      </c>
      <c r="D227" s="195" t="s">
        <v>708</v>
      </c>
      <c r="E227" s="14" t="s">
        <v>298</v>
      </c>
      <c r="F227" s="145" t="s">
        <v>298</v>
      </c>
      <c r="G227" s="4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</row>
    <row r="228" spans="1:55" s="5" customFormat="1">
      <c r="A228" s="143">
        <f>A231+1</f>
        <v>210</v>
      </c>
      <c r="B228" s="12" t="s">
        <v>565</v>
      </c>
      <c r="C228" s="204">
        <v>0.49</v>
      </c>
      <c r="D228" s="192" t="s">
        <v>566</v>
      </c>
      <c r="E228" s="14" t="s">
        <v>297</v>
      </c>
      <c r="F228" s="145" t="s">
        <v>297</v>
      </c>
      <c r="G228" s="4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</row>
    <row r="229" spans="1:55" s="5" customFormat="1">
      <c r="A229" s="143">
        <f t="shared" ref="A229" si="9">A227+1</f>
        <v>207</v>
      </c>
      <c r="B229" s="12" t="s">
        <v>302</v>
      </c>
      <c r="C229" s="204">
        <v>0.16</v>
      </c>
      <c r="D229" s="192" t="s">
        <v>60</v>
      </c>
      <c r="E229" s="14" t="s">
        <v>297</v>
      </c>
      <c r="F229" s="145" t="s">
        <v>297</v>
      </c>
      <c r="G229" s="4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</row>
    <row r="230" spans="1:55" s="5" customFormat="1">
      <c r="A230" s="143">
        <f t="shared" si="7"/>
        <v>208</v>
      </c>
      <c r="B230" s="12" t="s">
        <v>303</v>
      </c>
      <c r="C230" s="204">
        <f>0.932-C228-C229</f>
        <v>0.28200000000000003</v>
      </c>
      <c r="D230" s="197" t="s">
        <v>651</v>
      </c>
      <c r="E230" s="14" t="s">
        <v>298</v>
      </c>
      <c r="F230" s="145" t="s">
        <v>298</v>
      </c>
      <c r="G230" s="4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</row>
    <row r="231" spans="1:55" s="5" customFormat="1">
      <c r="A231" s="143">
        <f t="shared" si="7"/>
        <v>209</v>
      </c>
      <c r="B231" s="9" t="s">
        <v>133</v>
      </c>
      <c r="C231" s="204">
        <v>0.90700000000000003</v>
      </c>
      <c r="D231" s="197" t="s">
        <v>650</v>
      </c>
      <c r="E231" s="14" t="s">
        <v>298</v>
      </c>
      <c r="F231" s="145" t="s">
        <v>298</v>
      </c>
      <c r="G231" s="4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</row>
    <row r="232" spans="1:55" s="5" customFormat="1">
      <c r="A232" s="143">
        <f t="shared" si="7"/>
        <v>210</v>
      </c>
      <c r="B232" s="11" t="s">
        <v>134</v>
      </c>
      <c r="C232" s="204">
        <v>0.46500000000000002</v>
      </c>
      <c r="D232" s="214" t="s">
        <v>650</v>
      </c>
      <c r="E232" s="14" t="s">
        <v>298</v>
      </c>
      <c r="F232" s="145" t="s">
        <v>298</v>
      </c>
      <c r="G232" s="4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</row>
    <row r="233" spans="1:55" s="5" customFormat="1">
      <c r="A233" s="143">
        <f t="shared" si="7"/>
        <v>211</v>
      </c>
      <c r="B233" s="9" t="s">
        <v>742</v>
      </c>
      <c r="C233" s="204">
        <v>0.67300000000000004</v>
      </c>
      <c r="D233" s="198" t="s">
        <v>650</v>
      </c>
      <c r="E233" s="14" t="s">
        <v>297</v>
      </c>
      <c r="F233" s="145" t="s">
        <v>297</v>
      </c>
      <c r="G233" s="4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</row>
    <row r="234" spans="1:55" s="5" customFormat="1" ht="39.6">
      <c r="A234" s="143">
        <f t="shared" si="7"/>
        <v>212</v>
      </c>
      <c r="B234" s="9" t="s">
        <v>743</v>
      </c>
      <c r="C234" s="204">
        <v>0.58699999999999997</v>
      </c>
      <c r="D234" s="195" t="s">
        <v>689</v>
      </c>
      <c r="E234" s="14" t="s">
        <v>298</v>
      </c>
      <c r="F234" s="145" t="s">
        <v>298</v>
      </c>
      <c r="G234" s="4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</row>
    <row r="235" spans="1:55" s="5" customFormat="1">
      <c r="A235" s="143">
        <f t="shared" si="7"/>
        <v>213</v>
      </c>
      <c r="B235" s="12" t="s">
        <v>92</v>
      </c>
      <c r="C235" s="204">
        <v>0.34</v>
      </c>
      <c r="D235" s="198" t="s">
        <v>650</v>
      </c>
      <c r="E235" s="14" t="s">
        <v>298</v>
      </c>
      <c r="F235" s="145" t="s">
        <v>298</v>
      </c>
      <c r="G235" s="4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</row>
    <row r="236" spans="1:55" s="5" customFormat="1" ht="26.4">
      <c r="A236" s="143">
        <f t="shared" si="7"/>
        <v>214</v>
      </c>
      <c r="B236" s="12" t="s">
        <v>135</v>
      </c>
      <c r="C236" s="204">
        <v>0.435</v>
      </c>
      <c r="D236" s="195" t="s">
        <v>674</v>
      </c>
      <c r="E236" s="14" t="s">
        <v>298</v>
      </c>
      <c r="F236" s="145" t="s">
        <v>298</v>
      </c>
      <c r="G236" s="4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</row>
    <row r="237" spans="1:55" s="5" customFormat="1">
      <c r="A237" s="143">
        <f t="shared" si="7"/>
        <v>215</v>
      </c>
      <c r="B237" s="9" t="s">
        <v>94</v>
      </c>
      <c r="C237" s="189">
        <v>0.45500000000000002</v>
      </c>
      <c r="D237" s="198" t="s">
        <v>650</v>
      </c>
      <c r="E237" s="14" t="s">
        <v>298</v>
      </c>
      <c r="F237" s="145" t="s">
        <v>298</v>
      </c>
      <c r="G237" s="4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</row>
    <row r="238" spans="1:55" s="5" customFormat="1">
      <c r="A238" s="143">
        <f t="shared" si="7"/>
        <v>216</v>
      </c>
      <c r="B238" s="11" t="s">
        <v>136</v>
      </c>
      <c r="C238" s="189">
        <v>0.16</v>
      </c>
      <c r="D238" s="213" t="s">
        <v>13</v>
      </c>
      <c r="E238" s="14" t="s">
        <v>298</v>
      </c>
      <c r="F238" s="145" t="s">
        <v>298</v>
      </c>
      <c r="G238" s="4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</row>
    <row r="239" spans="1:55" s="1" customFormat="1" ht="26.4">
      <c r="A239" s="143">
        <f t="shared" si="7"/>
        <v>217</v>
      </c>
      <c r="B239" s="12" t="s">
        <v>151</v>
      </c>
      <c r="C239" s="189">
        <v>0.14499999999999999</v>
      </c>
      <c r="D239" s="195" t="s">
        <v>729</v>
      </c>
      <c r="E239" s="14" t="s">
        <v>298</v>
      </c>
      <c r="F239" s="145" t="s">
        <v>298</v>
      </c>
      <c r="G239" s="4"/>
      <c r="H239" s="4"/>
    </row>
    <row r="240" spans="1:55" s="5" customFormat="1">
      <c r="A240" s="143">
        <f t="shared" si="7"/>
        <v>218</v>
      </c>
      <c r="B240" s="12" t="s">
        <v>137</v>
      </c>
      <c r="C240" s="204">
        <v>0.13</v>
      </c>
      <c r="D240" s="195" t="s">
        <v>704</v>
      </c>
      <c r="E240" s="14" t="s">
        <v>298</v>
      </c>
      <c r="F240" s="145" t="s">
        <v>298</v>
      </c>
      <c r="G240" s="4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</row>
    <row r="241" spans="1:55" s="5" customFormat="1" ht="26.4">
      <c r="A241" s="143">
        <f t="shared" si="7"/>
        <v>219</v>
      </c>
      <c r="B241" s="119" t="s">
        <v>382</v>
      </c>
      <c r="C241" s="204">
        <v>0.65500000000000003</v>
      </c>
      <c r="D241" s="195" t="s">
        <v>744</v>
      </c>
      <c r="E241" s="14" t="s">
        <v>298</v>
      </c>
      <c r="F241" s="145" t="s">
        <v>298</v>
      </c>
      <c r="G241" s="4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</row>
    <row r="242" spans="1:55" s="5" customFormat="1">
      <c r="A242" s="143">
        <f t="shared" si="7"/>
        <v>220</v>
      </c>
      <c r="B242" s="12" t="s">
        <v>454</v>
      </c>
      <c r="C242" s="204">
        <v>0.35499999999999998</v>
      </c>
      <c r="D242" s="192" t="s">
        <v>60</v>
      </c>
      <c r="E242" s="14" t="s">
        <v>298</v>
      </c>
      <c r="F242" s="145" t="s">
        <v>298</v>
      </c>
      <c r="G242" s="4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</row>
    <row r="243" spans="1:55" s="5" customFormat="1">
      <c r="A243" s="143">
        <f t="shared" si="7"/>
        <v>221</v>
      </c>
      <c r="B243" s="12" t="s">
        <v>745</v>
      </c>
      <c r="C243" s="204">
        <v>0.28599999999999998</v>
      </c>
      <c r="D243" s="192" t="s">
        <v>60</v>
      </c>
      <c r="E243" s="14" t="s">
        <v>298</v>
      </c>
      <c r="F243" s="145" t="s">
        <v>298</v>
      </c>
      <c r="G243" s="4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</row>
    <row r="244" spans="1:55" s="5" customFormat="1">
      <c r="A244" s="143">
        <f t="shared" si="7"/>
        <v>222</v>
      </c>
      <c r="B244" s="12" t="s">
        <v>152</v>
      </c>
      <c r="C244" s="204">
        <v>0.45</v>
      </c>
      <c r="D244" s="195" t="s">
        <v>690</v>
      </c>
      <c r="E244" s="14" t="s">
        <v>298</v>
      </c>
      <c r="F244" s="145" t="s">
        <v>298</v>
      </c>
      <c r="G244" s="4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</row>
    <row r="245" spans="1:55" s="5" customFormat="1">
      <c r="A245" s="143">
        <f t="shared" si="7"/>
        <v>223</v>
      </c>
      <c r="B245" s="12" t="s">
        <v>138</v>
      </c>
      <c r="C245" s="204">
        <v>0.46800000000000003</v>
      </c>
      <c r="D245" s="197" t="s">
        <v>13</v>
      </c>
      <c r="E245" s="14" t="s">
        <v>298</v>
      </c>
      <c r="F245" s="145" t="s">
        <v>298</v>
      </c>
      <c r="G245" s="4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</row>
    <row r="246" spans="1:55" s="5" customFormat="1">
      <c r="A246" s="143">
        <f t="shared" si="7"/>
        <v>224</v>
      </c>
      <c r="B246" s="12" t="s">
        <v>153</v>
      </c>
      <c r="C246" s="208">
        <v>0.18</v>
      </c>
      <c r="D246" s="195" t="s">
        <v>690</v>
      </c>
      <c r="E246" s="14" t="s">
        <v>298</v>
      </c>
      <c r="F246" s="145" t="s">
        <v>298</v>
      </c>
      <c r="G246" s="4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</row>
    <row r="247" spans="1:55" s="5" customFormat="1" ht="26.4">
      <c r="A247" s="143">
        <f t="shared" si="7"/>
        <v>225</v>
      </c>
      <c r="B247" s="12" t="s">
        <v>628</v>
      </c>
      <c r="C247" s="208">
        <v>0.56699999999999995</v>
      </c>
      <c r="D247" s="195" t="s">
        <v>697</v>
      </c>
      <c r="E247" s="14" t="s">
        <v>298</v>
      </c>
      <c r="F247" s="145" t="s">
        <v>298</v>
      </c>
      <c r="G247" s="4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</row>
    <row r="248" spans="1:55" s="5" customFormat="1">
      <c r="A248" s="143">
        <f t="shared" si="7"/>
        <v>226</v>
      </c>
      <c r="B248" s="12" t="s">
        <v>306</v>
      </c>
      <c r="C248" s="209" t="s">
        <v>746</v>
      </c>
      <c r="D248" s="192" t="s">
        <v>60</v>
      </c>
      <c r="E248" s="116" t="s">
        <v>297</v>
      </c>
      <c r="F248" s="146" t="s">
        <v>297</v>
      </c>
      <c r="G248" s="4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</row>
    <row r="249" spans="1:55" s="5" customFormat="1">
      <c r="A249" s="143">
        <f t="shared" ref="A249:A251" si="10">A248+1</f>
        <v>227</v>
      </c>
      <c r="B249" s="112" t="s">
        <v>747</v>
      </c>
      <c r="C249" s="209">
        <f>0.865-0.81</f>
        <v>5.4999999999999938E-2</v>
      </c>
      <c r="D249" s="198" t="s">
        <v>716</v>
      </c>
      <c r="E249" s="14" t="s">
        <v>298</v>
      </c>
      <c r="F249" s="145" t="s">
        <v>298</v>
      </c>
      <c r="G249" s="4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</row>
    <row r="250" spans="1:55" s="5" customFormat="1">
      <c r="A250" s="143">
        <f t="shared" si="7"/>
        <v>228</v>
      </c>
      <c r="B250" s="9" t="s">
        <v>139</v>
      </c>
      <c r="C250" s="209" t="s">
        <v>748</v>
      </c>
      <c r="D250" s="192" t="s">
        <v>60</v>
      </c>
      <c r="E250" s="14" t="s">
        <v>297</v>
      </c>
      <c r="F250" s="145" t="s">
        <v>297</v>
      </c>
      <c r="G250" s="4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</row>
    <row r="251" spans="1:55" s="5" customFormat="1">
      <c r="A251" s="143">
        <f t="shared" si="10"/>
        <v>229</v>
      </c>
      <c r="B251" s="12" t="s">
        <v>95</v>
      </c>
      <c r="C251" s="204">
        <v>1.0880000000000001</v>
      </c>
      <c r="D251" s="192" t="s">
        <v>60</v>
      </c>
      <c r="E251" s="116" t="s">
        <v>299</v>
      </c>
      <c r="F251" s="146" t="s">
        <v>297</v>
      </c>
      <c r="G251" s="4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</row>
    <row r="252" spans="1:55" s="5" customFormat="1" ht="11.4" customHeight="1">
      <c r="A252" s="141"/>
      <c r="B252" s="161" t="s">
        <v>661</v>
      </c>
      <c r="C252" s="69"/>
      <c r="D252" s="67"/>
      <c r="E252" s="68"/>
      <c r="F252" s="150"/>
      <c r="G252" s="4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</row>
    <row r="253" spans="1:55" s="5" customFormat="1">
      <c r="A253" s="151">
        <f>A251+1</f>
        <v>230</v>
      </c>
      <c r="B253" s="120" t="s">
        <v>322</v>
      </c>
      <c r="C253" s="216">
        <v>0.18</v>
      </c>
      <c r="D253" s="215" t="s">
        <v>749</v>
      </c>
      <c r="E253" s="14" t="s">
        <v>298</v>
      </c>
      <c r="F253" s="145" t="s">
        <v>298</v>
      </c>
      <c r="G253" s="4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</row>
    <row r="254" spans="1:55" s="5" customFormat="1" ht="26.4">
      <c r="A254" s="151">
        <f>A253+1</f>
        <v>231</v>
      </c>
      <c r="B254" s="120" t="s">
        <v>323</v>
      </c>
      <c r="C254" s="216">
        <v>0.5</v>
      </c>
      <c r="D254" s="215" t="s">
        <v>750</v>
      </c>
      <c r="E254" s="14" t="s">
        <v>298</v>
      </c>
      <c r="F254" s="145" t="s">
        <v>298</v>
      </c>
      <c r="G254" s="4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</row>
    <row r="255" spans="1:55" s="5" customFormat="1">
      <c r="A255" s="151">
        <f t="shared" ref="A255:A299" si="11">A254+1</f>
        <v>232</v>
      </c>
      <c r="B255" s="120" t="s">
        <v>324</v>
      </c>
      <c r="C255" s="216">
        <v>0.505</v>
      </c>
      <c r="D255" s="217" t="s">
        <v>358</v>
      </c>
      <c r="E255" s="14" t="s">
        <v>298</v>
      </c>
      <c r="F255" s="145" t="s">
        <v>298</v>
      </c>
      <c r="G255" s="4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</row>
    <row r="256" spans="1:55" s="5" customFormat="1" ht="26.4">
      <c r="A256" s="151">
        <f t="shared" si="11"/>
        <v>233</v>
      </c>
      <c r="B256" s="120" t="s">
        <v>325</v>
      </c>
      <c r="C256" s="216">
        <v>0.16</v>
      </c>
      <c r="D256" s="215" t="s">
        <v>751</v>
      </c>
      <c r="E256" s="14" t="s">
        <v>298</v>
      </c>
      <c r="F256" s="145" t="s">
        <v>298</v>
      </c>
      <c r="G256" s="4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</row>
    <row r="257" spans="1:55" s="5" customFormat="1" ht="26.4">
      <c r="A257" s="151">
        <f t="shared" si="11"/>
        <v>234</v>
      </c>
      <c r="B257" s="120" t="s">
        <v>326</v>
      </c>
      <c r="C257" s="216">
        <v>0.25</v>
      </c>
      <c r="D257" s="215" t="s">
        <v>751</v>
      </c>
      <c r="E257" s="14" t="s">
        <v>298</v>
      </c>
      <c r="F257" s="145" t="s">
        <v>298</v>
      </c>
      <c r="G257" s="4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</row>
    <row r="258" spans="1:55" s="5" customFormat="1">
      <c r="A258" s="151">
        <f t="shared" si="11"/>
        <v>235</v>
      </c>
      <c r="B258" s="120" t="s">
        <v>327</v>
      </c>
      <c r="C258" s="216">
        <v>0.24</v>
      </c>
      <c r="D258" s="215" t="s">
        <v>752</v>
      </c>
      <c r="E258" s="14" t="s">
        <v>298</v>
      </c>
      <c r="F258" s="145" t="s">
        <v>298</v>
      </c>
      <c r="G258" s="4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</row>
    <row r="259" spans="1:55" s="5" customFormat="1" ht="26.4">
      <c r="A259" s="151">
        <f t="shared" si="11"/>
        <v>236</v>
      </c>
      <c r="B259" s="120" t="s">
        <v>328</v>
      </c>
      <c r="C259" s="216">
        <v>0.44500000000000001</v>
      </c>
      <c r="D259" s="215" t="s">
        <v>753</v>
      </c>
      <c r="E259" s="14" t="s">
        <v>298</v>
      </c>
      <c r="F259" s="145" t="s">
        <v>298</v>
      </c>
      <c r="G259" s="4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</row>
    <row r="260" spans="1:55" s="5" customFormat="1">
      <c r="A260" s="143">
        <f t="shared" si="11"/>
        <v>237</v>
      </c>
      <c r="B260" s="12" t="s">
        <v>154</v>
      </c>
      <c r="C260" s="218">
        <v>0.59499999999999997</v>
      </c>
      <c r="D260" s="197" t="s">
        <v>13</v>
      </c>
      <c r="E260" s="14" t="s">
        <v>298</v>
      </c>
      <c r="F260" s="145" t="s">
        <v>298</v>
      </c>
      <c r="G260" s="4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</row>
    <row r="261" spans="1:55" s="5" customFormat="1" ht="26.4">
      <c r="A261" s="151">
        <f t="shared" si="11"/>
        <v>238</v>
      </c>
      <c r="B261" s="120" t="s">
        <v>329</v>
      </c>
      <c r="C261" s="219">
        <v>0.222</v>
      </c>
      <c r="D261" s="215" t="s">
        <v>751</v>
      </c>
      <c r="E261" s="14" t="s">
        <v>298</v>
      </c>
      <c r="F261" s="145" t="s">
        <v>298</v>
      </c>
      <c r="G261" s="4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</row>
    <row r="262" spans="1:55" s="5" customFormat="1" ht="26.4">
      <c r="A262" s="151">
        <f t="shared" si="11"/>
        <v>239</v>
      </c>
      <c r="B262" s="120" t="s">
        <v>330</v>
      </c>
      <c r="C262" s="216">
        <v>0.26</v>
      </c>
      <c r="D262" s="215" t="s">
        <v>751</v>
      </c>
      <c r="E262" s="14" t="s">
        <v>298</v>
      </c>
      <c r="F262" s="145" t="s">
        <v>298</v>
      </c>
      <c r="G262" s="4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</row>
    <row r="263" spans="1:55" s="5" customFormat="1">
      <c r="A263" s="151">
        <f t="shared" si="11"/>
        <v>240</v>
      </c>
      <c r="B263" s="120" t="s">
        <v>331</v>
      </c>
      <c r="C263" s="216">
        <v>0.23</v>
      </c>
      <c r="D263" s="215" t="s">
        <v>752</v>
      </c>
      <c r="E263" s="14" t="s">
        <v>298</v>
      </c>
      <c r="F263" s="145" t="s">
        <v>298</v>
      </c>
      <c r="G263" s="4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</row>
    <row r="264" spans="1:55" s="5" customFormat="1" ht="26.4">
      <c r="A264" s="151">
        <f t="shared" si="11"/>
        <v>241</v>
      </c>
      <c r="B264" s="120" t="s">
        <v>332</v>
      </c>
      <c r="C264" s="216">
        <v>0.64</v>
      </c>
      <c r="D264" s="215" t="s">
        <v>751</v>
      </c>
      <c r="E264" s="14" t="s">
        <v>298</v>
      </c>
      <c r="F264" s="145" t="s">
        <v>298</v>
      </c>
      <c r="G264" s="4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</row>
    <row r="265" spans="1:55" s="5" customFormat="1" ht="26.4">
      <c r="A265" s="151">
        <f t="shared" si="11"/>
        <v>242</v>
      </c>
      <c r="B265" s="120" t="s">
        <v>333</v>
      </c>
      <c r="C265" s="216">
        <v>0.09</v>
      </c>
      <c r="D265" s="215" t="s">
        <v>751</v>
      </c>
      <c r="E265" s="14" t="s">
        <v>298</v>
      </c>
      <c r="F265" s="145" t="s">
        <v>298</v>
      </c>
      <c r="G265" s="4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</row>
    <row r="266" spans="1:55" s="5" customFormat="1" ht="26.4">
      <c r="A266" s="151">
        <f t="shared" si="11"/>
        <v>243</v>
      </c>
      <c r="B266" s="120" t="s">
        <v>334</v>
      </c>
      <c r="C266" s="216">
        <v>0.30499999999999999</v>
      </c>
      <c r="D266" s="215" t="s">
        <v>750</v>
      </c>
      <c r="E266" s="14" t="s">
        <v>298</v>
      </c>
      <c r="F266" s="145" t="s">
        <v>298</v>
      </c>
      <c r="G266" s="4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</row>
    <row r="267" spans="1:55" s="5" customFormat="1" ht="26.4">
      <c r="A267" s="143">
        <f t="shared" si="11"/>
        <v>244</v>
      </c>
      <c r="B267" s="121" t="s">
        <v>335</v>
      </c>
      <c r="C267" s="216">
        <v>0.26500000000000001</v>
      </c>
      <c r="D267" s="215" t="s">
        <v>750</v>
      </c>
      <c r="E267" s="14" t="s">
        <v>298</v>
      </c>
      <c r="F267" s="145" t="s">
        <v>298</v>
      </c>
      <c r="G267" s="4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</row>
    <row r="268" spans="1:55" s="5" customFormat="1" ht="26.4">
      <c r="A268" s="151">
        <f>A267+1</f>
        <v>245</v>
      </c>
      <c r="B268" s="120" t="s">
        <v>336</v>
      </c>
      <c r="C268" s="216">
        <v>0.12</v>
      </c>
      <c r="D268" s="215" t="s">
        <v>751</v>
      </c>
      <c r="E268" s="14" t="s">
        <v>298</v>
      </c>
      <c r="F268" s="145" t="s">
        <v>298</v>
      </c>
      <c r="G268" s="4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</row>
    <row r="269" spans="1:55" s="5" customFormat="1">
      <c r="A269" s="151">
        <f t="shared" ref="A269:A298" si="12">A268+1</f>
        <v>246</v>
      </c>
      <c r="B269" s="120" t="s">
        <v>337</v>
      </c>
      <c r="C269" s="216">
        <v>0.39200000000000002</v>
      </c>
      <c r="D269" s="215" t="s">
        <v>752</v>
      </c>
      <c r="E269" s="14" t="s">
        <v>298</v>
      </c>
      <c r="F269" s="145" t="s">
        <v>298</v>
      </c>
      <c r="G269" s="4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</row>
    <row r="270" spans="1:55" s="5" customFormat="1">
      <c r="A270" s="143">
        <f t="shared" si="12"/>
        <v>247</v>
      </c>
      <c r="B270" s="9" t="s">
        <v>155</v>
      </c>
      <c r="C270" s="218">
        <v>1.18</v>
      </c>
      <c r="D270" s="192" t="s">
        <v>60</v>
      </c>
      <c r="E270" s="14" t="s">
        <v>297</v>
      </c>
      <c r="F270" s="145" t="s">
        <v>297</v>
      </c>
      <c r="G270" s="4" t="s">
        <v>754</v>
      </c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</row>
    <row r="271" spans="1:55" s="5" customFormat="1">
      <c r="A271" s="143">
        <f t="shared" si="12"/>
        <v>248</v>
      </c>
      <c r="B271" s="12" t="s">
        <v>642</v>
      </c>
      <c r="C271" s="228">
        <v>0.22</v>
      </c>
      <c r="D271" s="192" t="s">
        <v>60</v>
      </c>
      <c r="E271" s="17" t="s">
        <v>298</v>
      </c>
      <c r="F271" s="148" t="s">
        <v>298</v>
      </c>
      <c r="G271" s="4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</row>
    <row r="272" spans="1:55" s="5" customFormat="1">
      <c r="A272" s="143">
        <f t="shared" si="12"/>
        <v>249</v>
      </c>
      <c r="B272" s="120" t="s">
        <v>338</v>
      </c>
      <c r="C272" s="216">
        <v>0.22</v>
      </c>
      <c r="D272" s="215" t="s">
        <v>752</v>
      </c>
      <c r="E272" s="14" t="s">
        <v>298</v>
      </c>
      <c r="F272" s="145" t="s">
        <v>298</v>
      </c>
      <c r="G272" s="4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</row>
    <row r="273" spans="1:56" s="5" customFormat="1">
      <c r="A273" s="143">
        <f t="shared" si="12"/>
        <v>250</v>
      </c>
      <c r="B273" s="120" t="s">
        <v>339</v>
      </c>
      <c r="C273" s="216">
        <v>0.27</v>
      </c>
      <c r="D273" s="215" t="s">
        <v>752</v>
      </c>
      <c r="E273" s="14" t="s">
        <v>298</v>
      </c>
      <c r="F273" s="145" t="s">
        <v>298</v>
      </c>
      <c r="G273" s="4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</row>
    <row r="274" spans="1:56" s="5" customFormat="1" ht="26.4">
      <c r="A274" s="143">
        <f t="shared" si="12"/>
        <v>251</v>
      </c>
      <c r="B274" s="120" t="s">
        <v>340</v>
      </c>
      <c r="C274" s="216">
        <v>0.35299999999999998</v>
      </c>
      <c r="D274" s="215" t="s">
        <v>750</v>
      </c>
      <c r="E274" s="14" t="s">
        <v>298</v>
      </c>
      <c r="F274" s="145" t="s">
        <v>298</v>
      </c>
      <c r="G274" s="4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</row>
    <row r="275" spans="1:56" s="5" customFormat="1" ht="26.4">
      <c r="A275" s="151">
        <f t="shared" si="12"/>
        <v>252</v>
      </c>
      <c r="B275" s="120" t="s">
        <v>341</v>
      </c>
      <c r="C275" s="220">
        <v>0.11</v>
      </c>
      <c r="D275" s="215" t="s">
        <v>751</v>
      </c>
      <c r="E275" s="14" t="s">
        <v>298</v>
      </c>
      <c r="F275" s="145" t="s">
        <v>298</v>
      </c>
      <c r="G275" s="4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</row>
    <row r="276" spans="1:56" s="5" customFormat="1">
      <c r="A276" s="151">
        <f t="shared" si="12"/>
        <v>253</v>
      </c>
      <c r="B276" s="12" t="s">
        <v>157</v>
      </c>
      <c r="C276" s="218">
        <v>0.69899999999999995</v>
      </c>
      <c r="D276" s="195" t="s">
        <v>667</v>
      </c>
      <c r="E276" s="14" t="s">
        <v>298</v>
      </c>
      <c r="F276" s="145" t="s">
        <v>298</v>
      </c>
      <c r="G276" s="4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</row>
    <row r="277" spans="1:56" s="5" customFormat="1">
      <c r="A277" s="151">
        <f t="shared" si="12"/>
        <v>254</v>
      </c>
      <c r="B277" s="120" t="s">
        <v>342</v>
      </c>
      <c r="C277" s="216">
        <v>0.157</v>
      </c>
      <c r="D277" s="215" t="s">
        <v>752</v>
      </c>
      <c r="E277" s="14" t="s">
        <v>298</v>
      </c>
      <c r="F277" s="145" t="s">
        <v>298</v>
      </c>
      <c r="G277" s="4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</row>
    <row r="278" spans="1:56" s="5" customFormat="1">
      <c r="A278" s="151">
        <f t="shared" si="12"/>
        <v>255</v>
      </c>
      <c r="B278" s="9" t="s">
        <v>281</v>
      </c>
      <c r="C278" s="209" t="s">
        <v>755</v>
      </c>
      <c r="D278" s="198" t="s">
        <v>650</v>
      </c>
      <c r="E278" s="17" t="s">
        <v>298</v>
      </c>
      <c r="F278" s="148" t="s">
        <v>298</v>
      </c>
      <c r="G278" s="4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</row>
    <row r="279" spans="1:56" s="5" customFormat="1" ht="26.4">
      <c r="A279" s="151">
        <f t="shared" si="12"/>
        <v>256</v>
      </c>
      <c r="B279" s="120" t="s">
        <v>343</v>
      </c>
      <c r="C279" s="219">
        <v>0.91</v>
      </c>
      <c r="D279" s="215" t="s">
        <v>756</v>
      </c>
      <c r="E279" s="14" t="s">
        <v>297</v>
      </c>
      <c r="F279" s="145" t="s">
        <v>297</v>
      </c>
      <c r="G279" s="4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</row>
    <row r="280" spans="1:56" s="5" customFormat="1" ht="26.4">
      <c r="A280" s="151">
        <f t="shared" si="12"/>
        <v>257</v>
      </c>
      <c r="B280" s="120" t="s">
        <v>344</v>
      </c>
      <c r="C280" s="219">
        <v>0.66200000000000003</v>
      </c>
      <c r="D280" s="215" t="s">
        <v>757</v>
      </c>
      <c r="E280" s="14" t="s">
        <v>298</v>
      </c>
      <c r="F280" s="145" t="s">
        <v>298</v>
      </c>
      <c r="G280" s="4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</row>
    <row r="281" spans="1:56" s="5" customFormat="1">
      <c r="A281" s="151">
        <f t="shared" si="12"/>
        <v>258</v>
      </c>
      <c r="B281" s="122" t="s">
        <v>345</v>
      </c>
      <c r="C281" s="216">
        <v>0.13</v>
      </c>
      <c r="D281" s="215" t="s">
        <v>752</v>
      </c>
      <c r="E281" s="14" t="s">
        <v>298</v>
      </c>
      <c r="F281" s="145" t="s">
        <v>298</v>
      </c>
      <c r="G281" s="4"/>
      <c r="H281" s="4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</row>
    <row r="282" spans="1:56" s="5" customFormat="1">
      <c r="A282" s="143">
        <f>A289+1</f>
        <v>266</v>
      </c>
      <c r="B282" s="12" t="s">
        <v>156</v>
      </c>
      <c r="C282" s="218">
        <v>0.6</v>
      </c>
      <c r="D282" s="197" t="s">
        <v>13</v>
      </c>
      <c r="E282" s="14" t="s">
        <v>298</v>
      </c>
      <c r="F282" s="145" t="s">
        <v>298</v>
      </c>
      <c r="G282" s="4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</row>
    <row r="283" spans="1:56" s="5" customFormat="1">
      <c r="A283" s="151">
        <f>A281+1</f>
        <v>259</v>
      </c>
      <c r="B283" s="12" t="s">
        <v>381</v>
      </c>
      <c r="C283" s="218">
        <v>0.63700000000000001</v>
      </c>
      <c r="D283" s="197" t="s">
        <v>566</v>
      </c>
      <c r="E283" s="14" t="s">
        <v>298</v>
      </c>
      <c r="F283" s="145" t="s">
        <v>298</v>
      </c>
      <c r="G283" s="4"/>
      <c r="H283" s="4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</row>
    <row r="284" spans="1:56" s="5" customFormat="1" ht="14.4" customHeight="1">
      <c r="A284" s="151">
        <f t="shared" si="12"/>
        <v>260</v>
      </c>
      <c r="B284" s="9" t="s">
        <v>380</v>
      </c>
      <c r="C284" s="218">
        <v>0.13500000000000001</v>
      </c>
      <c r="D284" s="195" t="s">
        <v>758</v>
      </c>
      <c r="E284" s="14" t="s">
        <v>298</v>
      </c>
      <c r="F284" s="145" t="s">
        <v>298</v>
      </c>
      <c r="G284" s="4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</row>
    <row r="285" spans="1:56" s="5" customFormat="1">
      <c r="A285" s="143">
        <f t="shared" si="12"/>
        <v>261</v>
      </c>
      <c r="B285" s="122" t="s">
        <v>346</v>
      </c>
      <c r="C285" s="221" t="s">
        <v>759</v>
      </c>
      <c r="D285" s="215" t="s">
        <v>752</v>
      </c>
      <c r="E285" s="14" t="s">
        <v>298</v>
      </c>
      <c r="F285" s="145" t="s">
        <v>298</v>
      </c>
      <c r="G285" s="4"/>
      <c r="H285" s="4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</row>
    <row r="286" spans="1:56" s="5" customFormat="1">
      <c r="A286" s="151">
        <f t="shared" si="12"/>
        <v>262</v>
      </c>
      <c r="B286" s="12" t="s">
        <v>379</v>
      </c>
      <c r="C286" s="202">
        <v>0.84699999999999998</v>
      </c>
      <c r="D286" s="195" t="s">
        <v>758</v>
      </c>
      <c r="E286" s="14" t="s">
        <v>298</v>
      </c>
      <c r="F286" s="145" t="s">
        <v>298</v>
      </c>
      <c r="G286" s="4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</row>
    <row r="287" spans="1:56" s="5" customFormat="1">
      <c r="A287" s="151">
        <f t="shared" si="12"/>
        <v>263</v>
      </c>
      <c r="B287" s="9" t="s">
        <v>159</v>
      </c>
      <c r="C287" s="218">
        <v>1.095</v>
      </c>
      <c r="D287" s="197" t="s">
        <v>356</v>
      </c>
      <c r="E287" s="14" t="s">
        <v>297</v>
      </c>
      <c r="F287" s="145" t="s">
        <v>297</v>
      </c>
      <c r="G287" s="4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</row>
    <row r="288" spans="1:56" s="5" customFormat="1">
      <c r="A288" s="143">
        <f t="shared" si="12"/>
        <v>264</v>
      </c>
      <c r="B288" s="117" t="s">
        <v>158</v>
      </c>
      <c r="C288" s="218">
        <v>0.34200000000000003</v>
      </c>
      <c r="D288" s="197" t="s">
        <v>13</v>
      </c>
      <c r="E288" s="14" t="s">
        <v>298</v>
      </c>
      <c r="F288" s="145" t="s">
        <v>298</v>
      </c>
      <c r="G288" s="4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</row>
    <row r="289" spans="1:56" s="5" customFormat="1" ht="26.4">
      <c r="A289" s="151">
        <f t="shared" si="12"/>
        <v>265</v>
      </c>
      <c r="B289" s="122" t="s">
        <v>347</v>
      </c>
      <c r="C289" s="220">
        <v>0.12</v>
      </c>
      <c r="D289" s="215" t="s">
        <v>751</v>
      </c>
      <c r="E289" s="14" t="s">
        <v>298</v>
      </c>
      <c r="F289" s="145" t="s">
        <v>298</v>
      </c>
      <c r="G289" s="4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</row>
    <row r="290" spans="1:56" s="5" customFormat="1">
      <c r="A290" s="151">
        <f t="shared" si="12"/>
        <v>266</v>
      </c>
      <c r="B290" s="122" t="s">
        <v>348</v>
      </c>
      <c r="C290" s="220">
        <v>0.2</v>
      </c>
      <c r="D290" s="215" t="s">
        <v>752</v>
      </c>
      <c r="E290" s="14" t="s">
        <v>298</v>
      </c>
      <c r="F290" s="145" t="s">
        <v>298</v>
      </c>
      <c r="G290" s="4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</row>
    <row r="291" spans="1:56" s="5" customFormat="1" ht="26.4">
      <c r="A291" s="151">
        <f t="shared" si="12"/>
        <v>267</v>
      </c>
      <c r="B291" s="122" t="s">
        <v>349</v>
      </c>
      <c r="C291" s="220">
        <v>0.66</v>
      </c>
      <c r="D291" s="215" t="s">
        <v>753</v>
      </c>
      <c r="E291" s="14" t="s">
        <v>298</v>
      </c>
      <c r="F291" s="145" t="s">
        <v>298</v>
      </c>
      <c r="G291" s="4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</row>
    <row r="292" spans="1:56" s="5" customFormat="1">
      <c r="A292" s="151">
        <f t="shared" si="12"/>
        <v>268</v>
      </c>
      <c r="B292" s="122" t="s">
        <v>350</v>
      </c>
      <c r="C292" s="220">
        <v>0.43</v>
      </c>
      <c r="D292" s="215" t="s">
        <v>752</v>
      </c>
      <c r="E292" s="14" t="s">
        <v>298</v>
      </c>
      <c r="F292" s="145" t="s">
        <v>298</v>
      </c>
      <c r="G292" s="4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</row>
    <row r="293" spans="1:56" s="5" customFormat="1">
      <c r="A293" s="151">
        <f t="shared" si="12"/>
        <v>269</v>
      </c>
      <c r="B293" s="122" t="s">
        <v>351</v>
      </c>
      <c r="C293" s="216">
        <v>0.16500000000000001</v>
      </c>
      <c r="D293" s="215" t="s">
        <v>752</v>
      </c>
      <c r="E293" s="14" t="s">
        <v>298</v>
      </c>
      <c r="F293" s="145" t="s">
        <v>298</v>
      </c>
      <c r="G293" s="4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</row>
    <row r="294" spans="1:56" s="5" customFormat="1">
      <c r="A294" s="151">
        <f t="shared" si="12"/>
        <v>270</v>
      </c>
      <c r="B294" s="122" t="s">
        <v>352</v>
      </c>
      <c r="C294" s="220">
        <v>0.22</v>
      </c>
      <c r="D294" s="215" t="s">
        <v>760</v>
      </c>
      <c r="E294" s="14" t="s">
        <v>298</v>
      </c>
      <c r="F294" s="145" t="s">
        <v>298</v>
      </c>
      <c r="G294" s="4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</row>
    <row r="295" spans="1:56" s="5" customFormat="1">
      <c r="A295" s="151">
        <f t="shared" si="12"/>
        <v>271</v>
      </c>
      <c r="B295" s="122" t="s">
        <v>93</v>
      </c>
      <c r="C295" s="216">
        <v>1.115</v>
      </c>
      <c r="D295" s="222" t="s">
        <v>60</v>
      </c>
      <c r="E295" s="14" t="s">
        <v>298</v>
      </c>
      <c r="F295" s="145" t="s">
        <v>298</v>
      </c>
      <c r="G295" s="4"/>
      <c r="H295" s="4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</row>
    <row r="296" spans="1:56" s="5" customFormat="1" ht="26.4">
      <c r="A296" s="151">
        <f t="shared" si="12"/>
        <v>272</v>
      </c>
      <c r="B296" s="122" t="s">
        <v>353</v>
      </c>
      <c r="C296" s="220">
        <v>0.25</v>
      </c>
      <c r="D296" s="225" t="s">
        <v>763</v>
      </c>
      <c r="E296" s="14" t="s">
        <v>298</v>
      </c>
      <c r="F296" s="145" t="s">
        <v>298</v>
      </c>
      <c r="G296" s="4"/>
      <c r="H296" s="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</row>
    <row r="297" spans="1:56" s="5" customFormat="1">
      <c r="A297" s="151">
        <f t="shared" si="12"/>
        <v>273</v>
      </c>
      <c r="B297" s="9" t="s">
        <v>378</v>
      </c>
      <c r="C297" s="202">
        <v>0.65</v>
      </c>
      <c r="D297" s="197" t="s">
        <v>566</v>
      </c>
      <c r="E297" s="14" t="s">
        <v>298</v>
      </c>
      <c r="F297" s="145" t="s">
        <v>298</v>
      </c>
      <c r="G297" s="4"/>
      <c r="H297" s="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</row>
    <row r="298" spans="1:56" s="5" customFormat="1">
      <c r="A298" s="151">
        <f t="shared" si="12"/>
        <v>274</v>
      </c>
      <c r="B298" s="114" t="s">
        <v>363</v>
      </c>
      <c r="C298" s="223" t="s">
        <v>761</v>
      </c>
      <c r="D298" s="197" t="s">
        <v>566</v>
      </c>
      <c r="E298" s="14" t="s">
        <v>298</v>
      </c>
      <c r="F298" s="145" t="s">
        <v>298</v>
      </c>
      <c r="G298" s="4"/>
      <c r="H298" s="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</row>
    <row r="299" spans="1:56" s="5" customFormat="1">
      <c r="A299" s="151">
        <f t="shared" si="11"/>
        <v>275</v>
      </c>
      <c r="B299" s="117" t="s">
        <v>364</v>
      </c>
      <c r="C299" s="223" t="s">
        <v>762</v>
      </c>
      <c r="D299" s="197" t="s">
        <v>566</v>
      </c>
      <c r="E299" s="14" t="s">
        <v>298</v>
      </c>
      <c r="F299" s="145" t="s">
        <v>298</v>
      </c>
      <c r="G299" s="4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</row>
    <row r="300" spans="1:56" s="5" customFormat="1" ht="14.4" customHeight="1">
      <c r="A300" s="152"/>
      <c r="B300" s="161" t="s">
        <v>662</v>
      </c>
      <c r="C300" s="70"/>
      <c r="D300" s="71"/>
      <c r="E300" s="72"/>
      <c r="F300" s="153"/>
      <c r="G300" s="4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</row>
    <row r="301" spans="1:56" s="5" customFormat="1" ht="28.8" customHeight="1">
      <c r="A301" s="151">
        <f>A299+1</f>
        <v>276</v>
      </c>
      <c r="B301" s="224" t="s">
        <v>567</v>
      </c>
      <c r="C301" s="20">
        <v>0.3</v>
      </c>
      <c r="D301" s="197" t="s">
        <v>356</v>
      </c>
      <c r="E301" s="14" t="s">
        <v>297</v>
      </c>
      <c r="F301" s="145" t="s">
        <v>297</v>
      </c>
      <c r="G301" s="4">
        <v>0.95799999999999996</v>
      </c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</row>
    <row r="302" spans="1:56" s="5" customFormat="1">
      <c r="A302" s="154">
        <f>A301+1</f>
        <v>277</v>
      </c>
      <c r="B302" s="224" t="s">
        <v>568</v>
      </c>
      <c r="C302" s="20">
        <f>0.882-C301</f>
        <v>0.58200000000000007</v>
      </c>
      <c r="D302" s="197" t="s">
        <v>356</v>
      </c>
      <c r="E302" s="14" t="s">
        <v>298</v>
      </c>
      <c r="F302" s="145" t="s">
        <v>298</v>
      </c>
      <c r="G302" s="226">
        <v>3.5000000000000003E-2</v>
      </c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</row>
    <row r="303" spans="1:56" s="5" customFormat="1">
      <c r="A303" s="154">
        <f t="shared" ref="A303:A371" si="13">A302+1</f>
        <v>278</v>
      </c>
      <c r="B303" s="12" t="s">
        <v>160</v>
      </c>
      <c r="C303" s="202">
        <v>0.19</v>
      </c>
      <c r="D303" s="197" t="s">
        <v>13</v>
      </c>
      <c r="E303" s="14" t="s">
        <v>298</v>
      </c>
      <c r="F303" s="145" t="s">
        <v>298</v>
      </c>
      <c r="G303" s="4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</row>
    <row r="304" spans="1:56" s="5" customFormat="1">
      <c r="A304" s="155">
        <f t="shared" si="13"/>
        <v>279</v>
      </c>
      <c r="B304" s="9" t="s">
        <v>161</v>
      </c>
      <c r="C304" s="202">
        <v>1.369</v>
      </c>
      <c r="D304" s="197" t="s">
        <v>13</v>
      </c>
      <c r="E304" s="14" t="s">
        <v>298</v>
      </c>
      <c r="F304" s="145" t="s">
        <v>298</v>
      </c>
      <c r="G304" s="4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</row>
    <row r="305" spans="1:56" s="5" customFormat="1">
      <c r="A305" s="154">
        <f t="shared" si="13"/>
        <v>280</v>
      </c>
      <c r="B305" s="12" t="s">
        <v>162</v>
      </c>
      <c r="C305" s="202">
        <v>0.34499999999999997</v>
      </c>
      <c r="D305" s="195" t="s">
        <v>699</v>
      </c>
      <c r="E305" s="14" t="s">
        <v>298</v>
      </c>
      <c r="F305" s="145" t="s">
        <v>298</v>
      </c>
      <c r="G305" s="4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</row>
    <row r="306" spans="1:56" s="5" customFormat="1">
      <c r="A306" s="154">
        <f t="shared" si="13"/>
        <v>281</v>
      </c>
      <c r="B306" s="12" t="s">
        <v>163</v>
      </c>
      <c r="C306" s="223" t="s">
        <v>764</v>
      </c>
      <c r="D306" s="195" t="s">
        <v>699</v>
      </c>
      <c r="E306" s="14" t="s">
        <v>298</v>
      </c>
      <c r="F306" s="145" t="s">
        <v>298</v>
      </c>
      <c r="G306" s="4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</row>
    <row r="307" spans="1:56" s="5" customFormat="1">
      <c r="A307" s="154">
        <f t="shared" si="13"/>
        <v>282</v>
      </c>
      <c r="B307" s="12" t="s">
        <v>164</v>
      </c>
      <c r="C307" s="202">
        <v>0.24</v>
      </c>
      <c r="D307" s="197" t="s">
        <v>13</v>
      </c>
      <c r="E307" s="14" t="s">
        <v>298</v>
      </c>
      <c r="F307" s="145" t="s">
        <v>298</v>
      </c>
      <c r="G307" s="4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</row>
    <row r="308" spans="1:56" s="5" customFormat="1">
      <c r="A308" s="154">
        <f t="shared" si="13"/>
        <v>283</v>
      </c>
      <c r="B308" s="9" t="s">
        <v>165</v>
      </c>
      <c r="C308" s="202">
        <v>0.21</v>
      </c>
      <c r="D308" s="197" t="s">
        <v>13</v>
      </c>
      <c r="E308" s="14" t="s">
        <v>298</v>
      </c>
      <c r="F308" s="145" t="s">
        <v>298</v>
      </c>
      <c r="G308" s="4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</row>
    <row r="309" spans="1:56" s="5" customFormat="1">
      <c r="A309" s="154">
        <f t="shared" si="13"/>
        <v>284</v>
      </c>
      <c r="B309" s="12" t="s">
        <v>166</v>
      </c>
      <c r="C309" s="202">
        <v>0.28999999999999998</v>
      </c>
      <c r="D309" s="197" t="s">
        <v>13</v>
      </c>
      <c r="E309" s="14" t="s">
        <v>298</v>
      </c>
      <c r="F309" s="145" t="s">
        <v>298</v>
      </c>
      <c r="G309" s="4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</row>
    <row r="310" spans="1:56" s="5" customFormat="1">
      <c r="A310" s="154">
        <f t="shared" si="13"/>
        <v>285</v>
      </c>
      <c r="B310" s="9" t="s">
        <v>167</v>
      </c>
      <c r="C310" s="202">
        <v>0.96499999999999997</v>
      </c>
      <c r="D310" s="195" t="s">
        <v>668</v>
      </c>
      <c r="E310" s="14" t="s">
        <v>298</v>
      </c>
      <c r="F310" s="145" t="s">
        <v>298</v>
      </c>
      <c r="G310" s="4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</row>
    <row r="311" spans="1:56" s="5" customFormat="1">
      <c r="A311" s="155">
        <f t="shared" si="13"/>
        <v>286</v>
      </c>
      <c r="B311" s="9" t="s">
        <v>168</v>
      </c>
      <c r="C311" s="202">
        <v>0.45600000000000002</v>
      </c>
      <c r="D311" s="197" t="s">
        <v>13</v>
      </c>
      <c r="E311" s="14" t="s">
        <v>298</v>
      </c>
      <c r="F311" s="145" t="s">
        <v>298</v>
      </c>
      <c r="G311" s="4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</row>
    <row r="312" spans="1:56" s="5" customFormat="1">
      <c r="A312" s="154">
        <f t="shared" si="13"/>
        <v>287</v>
      </c>
      <c r="B312" s="9" t="s">
        <v>280</v>
      </c>
      <c r="C312" s="204">
        <v>0.64</v>
      </c>
      <c r="D312" s="192" t="s">
        <v>60</v>
      </c>
      <c r="E312" s="17" t="s">
        <v>297</v>
      </c>
      <c r="F312" s="148" t="s">
        <v>297</v>
      </c>
      <c r="G312" s="4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</row>
    <row r="313" spans="1:56" s="5" customFormat="1">
      <c r="A313" s="155">
        <f t="shared" si="13"/>
        <v>288</v>
      </c>
      <c r="B313" s="9" t="s">
        <v>280</v>
      </c>
      <c r="C313" s="204">
        <f>4.57-C312</f>
        <v>3.93</v>
      </c>
      <c r="D313" s="192" t="s">
        <v>13</v>
      </c>
      <c r="E313" s="17" t="s">
        <v>298</v>
      </c>
      <c r="F313" s="148" t="s">
        <v>298</v>
      </c>
      <c r="G313" s="4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</row>
    <row r="314" spans="1:56" s="5" customFormat="1">
      <c r="A314" s="154">
        <f t="shared" si="13"/>
        <v>289</v>
      </c>
      <c r="B314" s="12" t="s">
        <v>169</v>
      </c>
      <c r="C314" s="202">
        <v>0.71</v>
      </c>
      <c r="D314" s="197" t="s">
        <v>13</v>
      </c>
      <c r="E314" s="14" t="s">
        <v>298</v>
      </c>
      <c r="F314" s="145" t="s">
        <v>298</v>
      </c>
      <c r="G314" s="4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</row>
    <row r="315" spans="1:56" s="5" customFormat="1">
      <c r="A315" s="154">
        <f t="shared" si="13"/>
        <v>290</v>
      </c>
      <c r="B315" s="12" t="s">
        <v>194</v>
      </c>
      <c r="C315" s="202">
        <v>0.28899999999999998</v>
      </c>
      <c r="D315" s="195" t="s">
        <v>668</v>
      </c>
      <c r="E315" s="14" t="s">
        <v>298</v>
      </c>
      <c r="F315" s="145" t="s">
        <v>298</v>
      </c>
      <c r="G315" s="4"/>
      <c r="H315" s="4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</row>
    <row r="316" spans="1:56" s="5" customFormat="1">
      <c r="A316" s="154">
        <f t="shared" si="13"/>
        <v>291</v>
      </c>
      <c r="B316" s="9" t="s">
        <v>377</v>
      </c>
      <c r="C316" s="202">
        <v>0.115</v>
      </c>
      <c r="D316" s="195" t="s">
        <v>686</v>
      </c>
      <c r="E316" s="14" t="s">
        <v>298</v>
      </c>
      <c r="F316" s="145" t="s">
        <v>298</v>
      </c>
      <c r="G316" s="4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</row>
    <row r="317" spans="1:56" s="5" customFormat="1">
      <c r="A317" s="154">
        <f t="shared" si="13"/>
        <v>292</v>
      </c>
      <c r="B317" s="12" t="s">
        <v>170</v>
      </c>
      <c r="C317" s="208">
        <v>0.13</v>
      </c>
      <c r="D317" s="195" t="s">
        <v>765</v>
      </c>
      <c r="E317" s="14" t="s">
        <v>298</v>
      </c>
      <c r="F317" s="145" t="s">
        <v>298</v>
      </c>
      <c r="G317" s="4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</row>
    <row r="318" spans="1:56" s="5" customFormat="1" ht="26.4">
      <c r="A318" s="154">
        <f t="shared" si="13"/>
        <v>293</v>
      </c>
      <c r="B318" s="12" t="s">
        <v>195</v>
      </c>
      <c r="C318" s="202">
        <v>0.47</v>
      </c>
      <c r="D318" s="195" t="s">
        <v>766</v>
      </c>
      <c r="E318" s="14" t="s">
        <v>298</v>
      </c>
      <c r="F318" s="145" t="s">
        <v>298</v>
      </c>
      <c r="G318" s="4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</row>
    <row r="319" spans="1:56" s="5" customFormat="1">
      <c r="A319" s="154">
        <f t="shared" si="13"/>
        <v>294</v>
      </c>
      <c r="B319" s="12" t="s">
        <v>196</v>
      </c>
      <c r="C319" s="202">
        <v>0.36</v>
      </c>
      <c r="D319" s="197" t="s">
        <v>13</v>
      </c>
      <c r="E319" s="14" t="s">
        <v>298</v>
      </c>
      <c r="F319" s="145" t="s">
        <v>298</v>
      </c>
      <c r="G319" s="4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</row>
    <row r="320" spans="1:56" s="5" customFormat="1">
      <c r="A320" s="154">
        <f>A353+1</f>
        <v>328</v>
      </c>
      <c r="B320" s="12" t="s">
        <v>172</v>
      </c>
      <c r="C320" s="202">
        <v>0.32</v>
      </c>
      <c r="D320" s="197" t="s">
        <v>13</v>
      </c>
      <c r="E320" s="14" t="s">
        <v>298</v>
      </c>
      <c r="F320" s="145" t="s">
        <v>298</v>
      </c>
      <c r="G320" s="4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</row>
    <row r="321" spans="1:56" s="5" customFormat="1" ht="26.4">
      <c r="A321" s="154">
        <f>A319+1</f>
        <v>295</v>
      </c>
      <c r="B321" s="12" t="s">
        <v>197</v>
      </c>
      <c r="C321" s="202">
        <v>0.64</v>
      </c>
      <c r="D321" s="195" t="s">
        <v>670</v>
      </c>
      <c r="E321" s="14" t="s">
        <v>298</v>
      </c>
      <c r="F321" s="145" t="s">
        <v>298</v>
      </c>
      <c r="G321" s="4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</row>
    <row r="322" spans="1:56" s="5" customFormat="1">
      <c r="A322" s="154">
        <f t="shared" si="13"/>
        <v>296</v>
      </c>
      <c r="B322" s="12" t="s">
        <v>198</v>
      </c>
      <c r="C322" s="202">
        <v>0.1</v>
      </c>
      <c r="D322" s="197" t="s">
        <v>13</v>
      </c>
      <c r="E322" s="14" t="s">
        <v>298</v>
      </c>
      <c r="F322" s="145" t="s">
        <v>298</v>
      </c>
      <c r="G322" s="4"/>
      <c r="H322" s="4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</row>
    <row r="323" spans="1:56" s="5" customFormat="1">
      <c r="A323" s="154">
        <f t="shared" si="13"/>
        <v>297</v>
      </c>
      <c r="B323" s="12" t="s">
        <v>173</v>
      </c>
      <c r="C323" s="202">
        <v>0.27</v>
      </c>
      <c r="D323" s="197" t="s">
        <v>13</v>
      </c>
      <c r="E323" s="14" t="s">
        <v>298</v>
      </c>
      <c r="F323" s="145" t="s">
        <v>298</v>
      </c>
      <c r="G323" s="4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</row>
    <row r="324" spans="1:56" s="5" customFormat="1">
      <c r="A324" s="154">
        <f t="shared" si="13"/>
        <v>298</v>
      </c>
      <c r="B324" s="9" t="s">
        <v>174</v>
      </c>
      <c r="C324" s="202">
        <v>0.25</v>
      </c>
      <c r="D324" s="197" t="s">
        <v>13</v>
      </c>
      <c r="E324" s="14" t="s">
        <v>298</v>
      </c>
      <c r="F324" s="145" t="s">
        <v>298</v>
      </c>
      <c r="G324" s="4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</row>
    <row r="325" spans="1:56" s="5" customFormat="1">
      <c r="A325" s="154">
        <f t="shared" si="13"/>
        <v>299</v>
      </c>
      <c r="B325" s="9" t="s">
        <v>376</v>
      </c>
      <c r="C325" s="202">
        <v>0.16</v>
      </c>
      <c r="D325" s="195" t="s">
        <v>767</v>
      </c>
      <c r="E325" s="14" t="s">
        <v>298</v>
      </c>
      <c r="F325" s="145" t="s">
        <v>298</v>
      </c>
      <c r="G325" s="4"/>
      <c r="H325" s="4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</row>
    <row r="326" spans="1:56" s="5" customFormat="1">
      <c r="A326" s="154">
        <f t="shared" si="13"/>
        <v>300</v>
      </c>
      <c r="B326" s="12" t="s">
        <v>175</v>
      </c>
      <c r="C326" s="223" t="s">
        <v>768</v>
      </c>
      <c r="D326" s="197" t="s">
        <v>13</v>
      </c>
      <c r="E326" s="14" t="s">
        <v>298</v>
      </c>
      <c r="F326" s="145" t="s">
        <v>298</v>
      </c>
      <c r="G326" s="4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</row>
    <row r="327" spans="1:56" s="5" customFormat="1">
      <c r="A327" s="154">
        <f t="shared" si="13"/>
        <v>301</v>
      </c>
      <c r="B327" s="9" t="s">
        <v>375</v>
      </c>
      <c r="C327" s="202">
        <v>0.14000000000000001</v>
      </c>
      <c r="D327" s="197" t="s">
        <v>358</v>
      </c>
      <c r="E327" s="14" t="s">
        <v>298</v>
      </c>
      <c r="F327" s="145" t="s">
        <v>298</v>
      </c>
      <c r="G327" s="4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</row>
    <row r="328" spans="1:56" s="5" customFormat="1">
      <c r="A328" s="154">
        <f t="shared" si="13"/>
        <v>302</v>
      </c>
      <c r="B328" s="12" t="s">
        <v>176</v>
      </c>
      <c r="C328" s="202">
        <v>0.3</v>
      </c>
      <c r="D328" s="197" t="s">
        <v>13</v>
      </c>
      <c r="E328" s="14" t="s">
        <v>298</v>
      </c>
      <c r="F328" s="145" t="s">
        <v>298</v>
      </c>
      <c r="G328" s="4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</row>
    <row r="329" spans="1:56" s="5" customFormat="1">
      <c r="A329" s="154">
        <f t="shared" si="13"/>
        <v>303</v>
      </c>
      <c r="B329" s="12" t="s">
        <v>199</v>
      </c>
      <c r="C329" s="202">
        <v>0.19</v>
      </c>
      <c r="D329" s="197" t="s">
        <v>13</v>
      </c>
      <c r="E329" s="14" t="s">
        <v>298</v>
      </c>
      <c r="F329" s="145" t="s">
        <v>298</v>
      </c>
      <c r="G329" s="4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</row>
    <row r="330" spans="1:56" s="5" customFormat="1" ht="14.4" customHeight="1">
      <c r="A330" s="154">
        <f t="shared" si="13"/>
        <v>304</v>
      </c>
      <c r="B330" s="9" t="s">
        <v>177</v>
      </c>
      <c r="C330" s="202">
        <v>0.35</v>
      </c>
      <c r="D330" s="197" t="s">
        <v>13</v>
      </c>
      <c r="E330" s="14" t="s">
        <v>298</v>
      </c>
      <c r="F330" s="145" t="s">
        <v>298</v>
      </c>
      <c r="G330" s="4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</row>
    <row r="331" spans="1:56" s="5" customFormat="1">
      <c r="A331" s="154">
        <f t="shared" si="13"/>
        <v>305</v>
      </c>
      <c r="B331" s="12" t="s">
        <v>178</v>
      </c>
      <c r="C331" s="202">
        <v>0.21</v>
      </c>
      <c r="D331" s="197" t="s">
        <v>13</v>
      </c>
      <c r="E331" s="14" t="s">
        <v>298</v>
      </c>
      <c r="F331" s="145" t="s">
        <v>298</v>
      </c>
      <c r="G331" s="4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</row>
    <row r="332" spans="1:56" s="5" customFormat="1">
      <c r="A332" s="154">
        <f t="shared" si="13"/>
        <v>306</v>
      </c>
      <c r="B332" s="9" t="s">
        <v>179</v>
      </c>
      <c r="C332" s="202">
        <v>0.23</v>
      </c>
      <c r="D332" s="195" t="s">
        <v>668</v>
      </c>
      <c r="E332" s="14" t="s">
        <v>298</v>
      </c>
      <c r="F332" s="145" t="s">
        <v>298</v>
      </c>
      <c r="G332" s="4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</row>
    <row r="333" spans="1:56" s="5" customFormat="1">
      <c r="A333" s="154">
        <f t="shared" si="13"/>
        <v>307</v>
      </c>
      <c r="B333" s="12" t="s">
        <v>180</v>
      </c>
      <c r="C333" s="202">
        <v>0.32</v>
      </c>
      <c r="D333" s="195" t="s">
        <v>699</v>
      </c>
      <c r="E333" s="14" t="s">
        <v>298</v>
      </c>
      <c r="F333" s="145" t="s">
        <v>298</v>
      </c>
      <c r="G333" s="4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</row>
    <row r="334" spans="1:56" s="5" customFormat="1">
      <c r="A334" s="154">
        <f t="shared" si="13"/>
        <v>308</v>
      </c>
      <c r="B334" s="12" t="s">
        <v>321</v>
      </c>
      <c r="C334" s="202">
        <v>0.32</v>
      </c>
      <c r="D334" s="195" t="s">
        <v>765</v>
      </c>
      <c r="E334" s="14" t="s">
        <v>298</v>
      </c>
      <c r="F334" s="145" t="s">
        <v>298</v>
      </c>
      <c r="G334" s="4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</row>
    <row r="335" spans="1:56" s="5" customFormat="1">
      <c r="A335" s="154">
        <f t="shared" si="13"/>
        <v>309</v>
      </c>
      <c r="B335" s="12" t="s">
        <v>374</v>
      </c>
      <c r="C335" s="202">
        <v>0.30599999999999999</v>
      </c>
      <c r="D335" s="195" t="s">
        <v>769</v>
      </c>
      <c r="E335" s="14" t="s">
        <v>298</v>
      </c>
      <c r="F335" s="145" t="s">
        <v>298</v>
      </c>
      <c r="G335" s="4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</row>
    <row r="336" spans="1:56" s="5" customFormat="1" ht="26.4">
      <c r="A336" s="154">
        <f t="shared" si="13"/>
        <v>310</v>
      </c>
      <c r="B336" s="12" t="s">
        <v>200</v>
      </c>
      <c r="C336" s="202">
        <v>0.27</v>
      </c>
      <c r="D336" s="195" t="s">
        <v>673</v>
      </c>
      <c r="E336" s="14" t="s">
        <v>298</v>
      </c>
      <c r="F336" s="145" t="s">
        <v>298</v>
      </c>
      <c r="G336" s="4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</row>
    <row r="337" spans="1:56" s="5" customFormat="1">
      <c r="A337" s="154">
        <f t="shared" si="13"/>
        <v>311</v>
      </c>
      <c r="B337" s="123" t="s">
        <v>214</v>
      </c>
      <c r="C337" s="202">
        <v>1.476</v>
      </c>
      <c r="D337" s="192" t="s">
        <v>60</v>
      </c>
      <c r="E337" s="14" t="s">
        <v>297</v>
      </c>
      <c r="F337" s="145" t="s">
        <v>297</v>
      </c>
      <c r="G337" s="4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</row>
    <row r="338" spans="1:56" s="5" customFormat="1">
      <c r="A338" s="154">
        <f t="shared" si="13"/>
        <v>312</v>
      </c>
      <c r="B338" s="123" t="s">
        <v>629</v>
      </c>
      <c r="C338" s="202">
        <v>1.89</v>
      </c>
      <c r="D338" s="192" t="s">
        <v>60</v>
      </c>
      <c r="E338" s="14" t="s">
        <v>297</v>
      </c>
      <c r="F338" s="145" t="s">
        <v>297</v>
      </c>
      <c r="G338" s="4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</row>
    <row r="339" spans="1:56" s="5" customFormat="1">
      <c r="A339" s="154">
        <f t="shared" si="13"/>
        <v>313</v>
      </c>
      <c r="B339" s="9" t="s">
        <v>201</v>
      </c>
      <c r="C339" s="202">
        <v>0.61</v>
      </c>
      <c r="D339" s="197" t="s">
        <v>650</v>
      </c>
      <c r="E339" s="14" t="s">
        <v>298</v>
      </c>
      <c r="F339" s="145" t="s">
        <v>298</v>
      </c>
      <c r="G339" s="4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</row>
    <row r="340" spans="1:56" s="5" customFormat="1" ht="26.4">
      <c r="A340" s="154">
        <f>A339+1</f>
        <v>314</v>
      </c>
      <c r="B340" s="12" t="s">
        <v>279</v>
      </c>
      <c r="C340" s="191">
        <v>0.03</v>
      </c>
      <c r="D340" s="195" t="s">
        <v>770</v>
      </c>
      <c r="E340" s="17" t="s">
        <v>298</v>
      </c>
      <c r="F340" s="148" t="s">
        <v>298</v>
      </c>
      <c r="G340" s="4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</row>
    <row r="341" spans="1:56" s="5" customFormat="1" ht="26.4">
      <c r="A341" s="154">
        <f t="shared" ref="A341:A342" si="14">A340+1</f>
        <v>315</v>
      </c>
      <c r="B341" s="12" t="s">
        <v>278</v>
      </c>
      <c r="C341" s="191">
        <v>0.61</v>
      </c>
      <c r="D341" s="195" t="s">
        <v>770</v>
      </c>
      <c r="E341" s="17" t="s">
        <v>298</v>
      </c>
      <c r="F341" s="148" t="s">
        <v>298</v>
      </c>
      <c r="G341" s="4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</row>
    <row r="342" spans="1:56" s="5" customFormat="1">
      <c r="A342" s="154">
        <f t="shared" si="14"/>
        <v>316</v>
      </c>
      <c r="B342" s="12" t="s">
        <v>181</v>
      </c>
      <c r="C342" s="202">
        <v>0.22500000000000001</v>
      </c>
      <c r="D342" s="197" t="s">
        <v>13</v>
      </c>
      <c r="E342" s="14" t="s">
        <v>298</v>
      </c>
      <c r="F342" s="145" t="s">
        <v>298</v>
      </c>
      <c r="G342" s="4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</row>
    <row r="343" spans="1:56" s="5" customFormat="1">
      <c r="A343" s="154">
        <f t="shared" si="13"/>
        <v>317</v>
      </c>
      <c r="B343" s="12" t="s">
        <v>202</v>
      </c>
      <c r="C343" s="202">
        <v>0.34</v>
      </c>
      <c r="D343" s="195" t="s">
        <v>668</v>
      </c>
      <c r="E343" s="14" t="s">
        <v>298</v>
      </c>
      <c r="F343" s="145" t="s">
        <v>298</v>
      </c>
      <c r="G343" s="4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</row>
    <row r="344" spans="1:56" s="5" customFormat="1" ht="26.4">
      <c r="A344" s="154">
        <f t="shared" si="13"/>
        <v>318</v>
      </c>
      <c r="B344" s="9" t="s">
        <v>203</v>
      </c>
      <c r="C344" s="202">
        <v>0.28000000000000003</v>
      </c>
      <c r="D344" s="195" t="s">
        <v>771</v>
      </c>
      <c r="E344" s="14" t="s">
        <v>298</v>
      </c>
      <c r="F344" s="145" t="s">
        <v>298</v>
      </c>
      <c r="G344" s="4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</row>
    <row r="345" spans="1:56" s="5" customFormat="1">
      <c r="A345" s="154">
        <f t="shared" si="13"/>
        <v>319</v>
      </c>
      <c r="B345" s="9" t="s">
        <v>204</v>
      </c>
      <c r="C345" s="202">
        <v>0.18</v>
      </c>
      <c r="D345" s="195" t="s">
        <v>765</v>
      </c>
      <c r="E345" s="14" t="s">
        <v>298</v>
      </c>
      <c r="F345" s="145" t="s">
        <v>298</v>
      </c>
      <c r="G345" s="4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</row>
    <row r="346" spans="1:56" s="5" customFormat="1" ht="26.4">
      <c r="A346" s="154">
        <f t="shared" si="13"/>
        <v>320</v>
      </c>
      <c r="B346" s="12" t="s">
        <v>205</v>
      </c>
      <c r="C346" s="202">
        <v>0.12</v>
      </c>
      <c r="D346" s="195" t="s">
        <v>770</v>
      </c>
      <c r="E346" s="14" t="s">
        <v>298</v>
      </c>
      <c r="F346" s="145" t="s">
        <v>298</v>
      </c>
      <c r="G346" s="4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</row>
    <row r="347" spans="1:56" s="5" customFormat="1" ht="16.2" customHeight="1">
      <c r="A347" s="154">
        <f t="shared" si="13"/>
        <v>321</v>
      </c>
      <c r="B347" s="12" t="s">
        <v>206</v>
      </c>
      <c r="C347" s="202">
        <v>0.104</v>
      </c>
      <c r="D347" s="195" t="s">
        <v>770</v>
      </c>
      <c r="E347" s="14" t="s">
        <v>298</v>
      </c>
      <c r="F347" s="145" t="s">
        <v>298</v>
      </c>
      <c r="G347" s="4"/>
      <c r="H347" s="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</row>
    <row r="348" spans="1:56" s="5" customFormat="1" ht="26.4">
      <c r="A348" s="154">
        <f t="shared" si="13"/>
        <v>322</v>
      </c>
      <c r="B348" s="12" t="s">
        <v>373</v>
      </c>
      <c r="C348" s="202">
        <v>0.24</v>
      </c>
      <c r="D348" s="195" t="s">
        <v>772</v>
      </c>
      <c r="E348" s="14" t="s">
        <v>298</v>
      </c>
      <c r="F348" s="145" t="s">
        <v>298</v>
      </c>
      <c r="G348" s="4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</row>
    <row r="349" spans="1:56" s="5" customFormat="1">
      <c r="A349" s="154">
        <f t="shared" si="13"/>
        <v>323</v>
      </c>
      <c r="B349" s="9" t="s">
        <v>207</v>
      </c>
      <c r="C349" s="202">
        <v>0.31</v>
      </c>
      <c r="D349" s="195" t="s">
        <v>709</v>
      </c>
      <c r="E349" s="14" t="s">
        <v>298</v>
      </c>
      <c r="F349" s="145" t="s">
        <v>298</v>
      </c>
      <c r="G349" s="4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</row>
    <row r="350" spans="1:56" s="5" customFormat="1" ht="13.8" customHeight="1">
      <c r="A350" s="154">
        <f t="shared" si="13"/>
        <v>324</v>
      </c>
      <c r="B350" s="12" t="s">
        <v>182</v>
      </c>
      <c r="C350" s="208">
        <v>0.24</v>
      </c>
      <c r="D350" s="195" t="s">
        <v>699</v>
      </c>
      <c r="E350" s="14" t="s">
        <v>298</v>
      </c>
      <c r="F350" s="145" t="s">
        <v>298</v>
      </c>
      <c r="G350" s="4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</row>
    <row r="351" spans="1:56" s="5" customFormat="1">
      <c r="A351" s="154">
        <f t="shared" si="13"/>
        <v>325</v>
      </c>
      <c r="B351" s="12" t="s">
        <v>183</v>
      </c>
      <c r="C351" s="202">
        <v>0.18</v>
      </c>
      <c r="D351" s="197" t="s">
        <v>13</v>
      </c>
      <c r="E351" s="14" t="s">
        <v>298</v>
      </c>
      <c r="F351" s="145" t="s">
        <v>298</v>
      </c>
      <c r="G351" s="4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</row>
    <row r="352" spans="1:56" s="5" customFormat="1">
      <c r="A352" s="154">
        <f t="shared" si="13"/>
        <v>326</v>
      </c>
      <c r="B352" s="12" t="s">
        <v>208</v>
      </c>
      <c r="C352" s="202">
        <v>0.25</v>
      </c>
      <c r="D352" s="195" t="s">
        <v>650</v>
      </c>
      <c r="E352" s="14" t="s">
        <v>298</v>
      </c>
      <c r="F352" s="145" t="s">
        <v>298</v>
      </c>
      <c r="G352" s="4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</row>
    <row r="353" spans="1:56" s="5" customFormat="1">
      <c r="A353" s="154">
        <f t="shared" si="13"/>
        <v>327</v>
      </c>
      <c r="B353" s="12" t="s">
        <v>171</v>
      </c>
      <c r="C353" s="223" t="s">
        <v>773</v>
      </c>
      <c r="D353" s="197" t="s">
        <v>13</v>
      </c>
      <c r="E353" s="14" t="s">
        <v>298</v>
      </c>
      <c r="F353" s="145" t="s">
        <v>298</v>
      </c>
      <c r="G353" s="4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</row>
    <row r="354" spans="1:56" s="5" customFormat="1" ht="26.4">
      <c r="A354" s="154">
        <f t="shared" si="13"/>
        <v>328</v>
      </c>
      <c r="B354" s="12" t="s">
        <v>184</v>
      </c>
      <c r="C354" s="202">
        <v>1.276</v>
      </c>
      <c r="D354" s="195" t="s">
        <v>670</v>
      </c>
      <c r="E354" s="14" t="s">
        <v>298</v>
      </c>
      <c r="F354" s="145" t="s">
        <v>298</v>
      </c>
      <c r="G354" s="4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</row>
    <row r="355" spans="1:56" s="5" customFormat="1">
      <c r="A355" s="154">
        <f t="shared" si="13"/>
        <v>329</v>
      </c>
      <c r="B355" s="12" t="s">
        <v>209</v>
      </c>
      <c r="C355" s="202">
        <v>0.28999999999999998</v>
      </c>
      <c r="D355" s="195" t="s">
        <v>668</v>
      </c>
      <c r="E355" s="14" t="s">
        <v>298</v>
      </c>
      <c r="F355" s="145" t="s">
        <v>298</v>
      </c>
      <c r="G355" s="4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</row>
    <row r="356" spans="1:56" s="5" customFormat="1" ht="26.4">
      <c r="A356" s="154">
        <f t="shared" si="13"/>
        <v>330</v>
      </c>
      <c r="B356" s="12" t="s">
        <v>210</v>
      </c>
      <c r="C356" s="202">
        <v>0.2</v>
      </c>
      <c r="D356" s="195" t="s">
        <v>670</v>
      </c>
      <c r="E356" s="14" t="s">
        <v>298</v>
      </c>
      <c r="F356" s="145" t="s">
        <v>298</v>
      </c>
      <c r="G356" s="4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</row>
    <row r="357" spans="1:56" s="5" customFormat="1">
      <c r="A357" s="154">
        <f t="shared" si="13"/>
        <v>331</v>
      </c>
      <c r="B357" s="9" t="s">
        <v>185</v>
      </c>
      <c r="C357" s="202">
        <v>0.21</v>
      </c>
      <c r="D357" s="195" t="s">
        <v>668</v>
      </c>
      <c r="E357" s="14" t="s">
        <v>298</v>
      </c>
      <c r="F357" s="145" t="s">
        <v>298</v>
      </c>
      <c r="G357" s="4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</row>
    <row r="358" spans="1:56" s="5" customFormat="1">
      <c r="A358" s="154">
        <f t="shared" si="13"/>
        <v>332</v>
      </c>
      <c r="B358" s="12" t="s">
        <v>211</v>
      </c>
      <c r="C358" s="202">
        <v>0.31</v>
      </c>
      <c r="D358" s="195" t="s">
        <v>765</v>
      </c>
      <c r="E358" s="14" t="s">
        <v>298</v>
      </c>
      <c r="F358" s="145" t="s">
        <v>298</v>
      </c>
      <c r="G358" s="4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</row>
    <row r="359" spans="1:56" s="5" customFormat="1">
      <c r="A359" s="154">
        <f t="shared" si="13"/>
        <v>333</v>
      </c>
      <c r="B359" s="12" t="s">
        <v>186</v>
      </c>
      <c r="C359" s="202">
        <v>0.26</v>
      </c>
      <c r="D359" s="197" t="s">
        <v>13</v>
      </c>
      <c r="E359" s="14" t="s">
        <v>298</v>
      </c>
      <c r="F359" s="145" t="s">
        <v>298</v>
      </c>
      <c r="G359" s="4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</row>
    <row r="360" spans="1:56" s="5" customFormat="1">
      <c r="A360" s="154">
        <f t="shared" si="13"/>
        <v>334</v>
      </c>
      <c r="B360" s="12" t="s">
        <v>187</v>
      </c>
      <c r="C360" s="202">
        <v>0.26700000000000002</v>
      </c>
      <c r="D360" s="197" t="s">
        <v>650</v>
      </c>
      <c r="E360" s="14" t="s">
        <v>298</v>
      </c>
      <c r="F360" s="145" t="s">
        <v>298</v>
      </c>
      <c r="G360" s="4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</row>
    <row r="361" spans="1:56" s="5" customFormat="1">
      <c r="A361" s="154">
        <f t="shared" si="13"/>
        <v>335</v>
      </c>
      <c r="B361" s="9" t="s">
        <v>282</v>
      </c>
      <c r="C361" s="227" t="s">
        <v>774</v>
      </c>
      <c r="D361" s="195" t="s">
        <v>668</v>
      </c>
      <c r="E361" s="17" t="s">
        <v>298</v>
      </c>
      <c r="F361" s="148" t="s">
        <v>298</v>
      </c>
      <c r="G361" s="4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</row>
    <row r="362" spans="1:56" s="5" customFormat="1">
      <c r="A362" s="154">
        <f t="shared" si="13"/>
        <v>336</v>
      </c>
      <c r="B362" s="9" t="s">
        <v>188</v>
      </c>
      <c r="C362" s="202">
        <v>0.95499999999999996</v>
      </c>
      <c r="D362" s="192" t="s">
        <v>60</v>
      </c>
      <c r="E362" s="14" t="s">
        <v>297</v>
      </c>
      <c r="F362" s="145" t="s">
        <v>297</v>
      </c>
      <c r="G362" s="4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</row>
    <row r="363" spans="1:56" s="5" customFormat="1">
      <c r="A363" s="154">
        <f t="shared" si="13"/>
        <v>337</v>
      </c>
      <c r="B363" s="12" t="s">
        <v>277</v>
      </c>
      <c r="C363" s="191">
        <v>0.42</v>
      </c>
      <c r="D363" s="192" t="s">
        <v>13</v>
      </c>
      <c r="E363" s="17" t="s">
        <v>298</v>
      </c>
      <c r="F363" s="148" t="s">
        <v>298</v>
      </c>
      <c r="G363" s="4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</row>
    <row r="364" spans="1:56" s="5" customFormat="1">
      <c r="A364" s="154">
        <f t="shared" si="13"/>
        <v>338</v>
      </c>
      <c r="B364" s="9" t="s">
        <v>212</v>
      </c>
      <c r="C364" s="202">
        <v>0.13</v>
      </c>
      <c r="D364" s="195" t="s">
        <v>765</v>
      </c>
      <c r="E364" s="14" t="s">
        <v>298</v>
      </c>
      <c r="F364" s="145" t="s">
        <v>298</v>
      </c>
      <c r="G364" s="4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</row>
    <row r="365" spans="1:56" s="5" customFormat="1" ht="26.4">
      <c r="A365" s="154">
        <f t="shared" si="13"/>
        <v>339</v>
      </c>
      <c r="B365" s="12" t="s">
        <v>189</v>
      </c>
      <c r="C365" s="202">
        <v>0.23</v>
      </c>
      <c r="D365" s="195" t="s">
        <v>670</v>
      </c>
      <c r="E365" s="14" t="s">
        <v>298</v>
      </c>
      <c r="F365" s="145" t="s">
        <v>298</v>
      </c>
      <c r="G365" s="4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</row>
    <row r="366" spans="1:56" s="5" customFormat="1" ht="26.4">
      <c r="A366" s="155">
        <f t="shared" si="13"/>
        <v>340</v>
      </c>
      <c r="B366" s="12" t="s">
        <v>190</v>
      </c>
      <c r="C366" s="202">
        <v>0.35099999999999998</v>
      </c>
      <c r="D366" s="195" t="s">
        <v>670</v>
      </c>
      <c r="E366" s="14" t="s">
        <v>298</v>
      </c>
      <c r="F366" s="145" t="s">
        <v>298</v>
      </c>
      <c r="G366" s="4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</row>
    <row r="367" spans="1:56" s="5" customFormat="1" ht="15" customHeight="1">
      <c r="A367" s="155">
        <f t="shared" si="13"/>
        <v>341</v>
      </c>
      <c r="B367" s="12" t="s">
        <v>213</v>
      </c>
      <c r="C367" s="202">
        <v>0.08</v>
      </c>
      <c r="D367" s="197" t="s">
        <v>13</v>
      </c>
      <c r="E367" s="14" t="s">
        <v>298</v>
      </c>
      <c r="F367" s="145" t="s">
        <v>298</v>
      </c>
      <c r="G367" s="4"/>
      <c r="H367" s="4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</row>
    <row r="368" spans="1:56" s="5" customFormat="1" ht="13.8" customHeight="1">
      <c r="A368" s="155">
        <f t="shared" si="13"/>
        <v>342</v>
      </c>
      <c r="B368" s="12" t="s">
        <v>372</v>
      </c>
      <c r="C368" s="202">
        <v>0.34499999999999997</v>
      </c>
      <c r="D368" s="195" t="s">
        <v>769</v>
      </c>
      <c r="E368" s="14" t="s">
        <v>298</v>
      </c>
      <c r="F368" s="145" t="s">
        <v>298</v>
      </c>
      <c r="G368" s="4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</row>
    <row r="369" spans="1:55" s="5" customFormat="1">
      <c r="A369" s="155">
        <f t="shared" si="13"/>
        <v>343</v>
      </c>
      <c r="B369" s="12" t="s">
        <v>191</v>
      </c>
      <c r="C369" s="208">
        <v>0.14000000000000001</v>
      </c>
      <c r="D369" s="197" t="s">
        <v>13</v>
      </c>
      <c r="E369" s="14" t="s">
        <v>298</v>
      </c>
      <c r="F369" s="145" t="s">
        <v>298</v>
      </c>
      <c r="G369" s="4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</row>
    <row r="370" spans="1:55" s="5" customFormat="1">
      <c r="A370" s="155">
        <f t="shared" si="13"/>
        <v>344</v>
      </c>
      <c r="B370" s="9" t="s">
        <v>192</v>
      </c>
      <c r="C370" s="202">
        <v>0.26200000000000001</v>
      </c>
      <c r="D370" s="197" t="s">
        <v>13</v>
      </c>
      <c r="E370" s="14" t="s">
        <v>298</v>
      </c>
      <c r="F370" s="145" t="s">
        <v>298</v>
      </c>
      <c r="G370" s="4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</row>
    <row r="371" spans="1:55" s="5" customFormat="1">
      <c r="A371" s="155">
        <f t="shared" si="13"/>
        <v>345</v>
      </c>
      <c r="B371" s="12" t="s">
        <v>193</v>
      </c>
      <c r="C371" s="202">
        <v>0.3</v>
      </c>
      <c r="D371" s="195" t="s">
        <v>699</v>
      </c>
      <c r="E371" s="14" t="s">
        <v>298</v>
      </c>
      <c r="F371" s="145" t="s">
        <v>298</v>
      </c>
      <c r="G371" s="4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</row>
    <row r="372" spans="1:55" s="5" customFormat="1" ht="14.4" customHeight="1">
      <c r="A372" s="152"/>
      <c r="B372" s="161" t="s">
        <v>663</v>
      </c>
      <c r="C372" s="70"/>
      <c r="D372" s="71"/>
      <c r="E372" s="72"/>
      <c r="F372" s="153"/>
      <c r="G372" s="4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</row>
    <row r="373" spans="1:55" s="1" customFormat="1">
      <c r="A373" s="151">
        <f>A371+1</f>
        <v>346</v>
      </c>
      <c r="B373" s="12" t="s">
        <v>283</v>
      </c>
      <c r="C373" s="191">
        <v>0.68</v>
      </c>
      <c r="D373" s="192" t="s">
        <v>13</v>
      </c>
      <c r="E373" s="17" t="s">
        <v>298</v>
      </c>
      <c r="F373" s="148" t="s">
        <v>298</v>
      </c>
    </row>
    <row r="374" spans="1:55" s="1" customFormat="1">
      <c r="A374" s="151">
        <f>A373+1</f>
        <v>347</v>
      </c>
      <c r="B374" s="12" t="s">
        <v>641</v>
      </c>
      <c r="C374" s="191">
        <v>0.53</v>
      </c>
      <c r="D374" s="192" t="s">
        <v>13</v>
      </c>
      <c r="E374" s="17" t="s">
        <v>298</v>
      </c>
      <c r="F374" s="148" t="s">
        <v>298</v>
      </c>
    </row>
    <row r="375" spans="1:55" s="1" customFormat="1" ht="26.4">
      <c r="A375" s="151">
        <f>A374+1</f>
        <v>348</v>
      </c>
      <c r="B375" s="109" t="s">
        <v>284</v>
      </c>
      <c r="C375" s="229">
        <v>1.7</v>
      </c>
      <c r="D375" s="195" t="s">
        <v>674</v>
      </c>
      <c r="E375" s="17" t="s">
        <v>298</v>
      </c>
      <c r="F375" s="148" t="s">
        <v>298</v>
      </c>
    </row>
    <row r="376" spans="1:55" s="5" customFormat="1" ht="13.8">
      <c r="A376" s="141"/>
      <c r="B376" s="161" t="s">
        <v>664</v>
      </c>
      <c r="C376" s="69"/>
      <c r="D376" s="67"/>
      <c r="E376" s="68"/>
      <c r="F376" s="150"/>
      <c r="G376" s="4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</row>
    <row r="377" spans="1:55" s="5" customFormat="1">
      <c r="A377" s="151">
        <f>A375+1</f>
        <v>349</v>
      </c>
      <c r="B377" s="12" t="s">
        <v>215</v>
      </c>
      <c r="C377" s="202">
        <v>0.23499999999999999</v>
      </c>
      <c r="D377" s="197" t="s">
        <v>650</v>
      </c>
      <c r="E377" s="14" t="s">
        <v>298</v>
      </c>
      <c r="F377" s="145" t="s">
        <v>298</v>
      </c>
      <c r="G377" s="4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</row>
    <row r="378" spans="1:55" s="5" customFormat="1">
      <c r="A378" s="151">
        <f>A377+1</f>
        <v>350</v>
      </c>
      <c r="B378" s="12" t="s">
        <v>216</v>
      </c>
      <c r="C378" s="202">
        <v>0.14000000000000001</v>
      </c>
      <c r="D378" s="192" t="s">
        <v>60</v>
      </c>
      <c r="E378" s="14" t="s">
        <v>298</v>
      </c>
      <c r="F378" s="145" t="s">
        <v>298</v>
      </c>
      <c r="G378" s="4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</row>
    <row r="379" spans="1:55" s="5" customFormat="1">
      <c r="A379" s="151">
        <f t="shared" ref="A379:A427" si="15">A378+1</f>
        <v>351</v>
      </c>
      <c r="B379" s="12" t="s">
        <v>217</v>
      </c>
      <c r="C379" s="202">
        <v>0.53</v>
      </c>
      <c r="D379" s="192" t="s">
        <v>60</v>
      </c>
      <c r="E379" s="14" t="s">
        <v>298</v>
      </c>
      <c r="F379" s="145" t="s">
        <v>298</v>
      </c>
      <c r="G379" s="4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</row>
    <row r="380" spans="1:55" s="5" customFormat="1">
      <c r="A380" s="151">
        <f t="shared" si="15"/>
        <v>352</v>
      </c>
      <c r="B380" s="12" t="s">
        <v>308</v>
      </c>
      <c r="C380" s="202">
        <f>2.232-C381</f>
        <v>2.0820000000000003</v>
      </c>
      <c r="D380" s="192" t="s">
        <v>60</v>
      </c>
      <c r="E380" s="14" t="s">
        <v>297</v>
      </c>
      <c r="F380" s="145" t="s">
        <v>297</v>
      </c>
      <c r="G380" s="4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</row>
    <row r="381" spans="1:55" s="5" customFormat="1">
      <c r="A381" s="151">
        <f t="shared" si="15"/>
        <v>353</v>
      </c>
      <c r="B381" s="9" t="s">
        <v>312</v>
      </c>
      <c r="C381" s="202">
        <v>0.15</v>
      </c>
      <c r="D381" s="192" t="s">
        <v>60</v>
      </c>
      <c r="E381" s="14" t="s">
        <v>298</v>
      </c>
      <c r="F381" s="145" t="s">
        <v>298</v>
      </c>
      <c r="G381" s="4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</row>
    <row r="382" spans="1:55" s="5" customFormat="1">
      <c r="A382" s="151">
        <f t="shared" si="15"/>
        <v>354</v>
      </c>
      <c r="B382" s="9" t="s">
        <v>218</v>
      </c>
      <c r="C382" s="202">
        <v>1.07</v>
      </c>
      <c r="D382" s="197" t="s">
        <v>650</v>
      </c>
      <c r="E382" s="14" t="s">
        <v>298</v>
      </c>
      <c r="F382" s="145" t="s">
        <v>298</v>
      </c>
      <c r="G382" s="4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</row>
    <row r="383" spans="1:55" s="5" customFormat="1">
      <c r="A383" s="151">
        <f t="shared" si="15"/>
        <v>355</v>
      </c>
      <c r="B383" s="12" t="s">
        <v>219</v>
      </c>
      <c r="C383" s="202">
        <v>0.2</v>
      </c>
      <c r="D383" s="192" t="s">
        <v>60</v>
      </c>
      <c r="E383" s="14" t="s">
        <v>298</v>
      </c>
      <c r="F383" s="145" t="s">
        <v>298</v>
      </c>
      <c r="G383" s="4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</row>
    <row r="384" spans="1:55" s="5" customFormat="1">
      <c r="A384" s="151">
        <f t="shared" si="15"/>
        <v>356</v>
      </c>
      <c r="B384" s="12" t="s">
        <v>630</v>
      </c>
      <c r="C384" s="202">
        <v>0.66700000000000004</v>
      </c>
      <c r="D384" s="195" t="s">
        <v>650</v>
      </c>
      <c r="E384" s="14" t="s">
        <v>298</v>
      </c>
      <c r="F384" s="145" t="s">
        <v>298</v>
      </c>
      <c r="G384" s="4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</row>
    <row r="385" spans="1:56" s="5" customFormat="1">
      <c r="A385" s="151">
        <f t="shared" si="15"/>
        <v>357</v>
      </c>
      <c r="B385" s="12" t="s">
        <v>220</v>
      </c>
      <c r="C385" s="202">
        <v>0.1</v>
      </c>
      <c r="D385" s="192" t="s">
        <v>60</v>
      </c>
      <c r="E385" s="14" t="s">
        <v>298</v>
      </c>
      <c r="F385" s="145" t="s">
        <v>298</v>
      </c>
      <c r="G385" s="4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</row>
    <row r="386" spans="1:56" s="5" customFormat="1">
      <c r="A386" s="151">
        <f t="shared" si="15"/>
        <v>358</v>
      </c>
      <c r="B386" s="9" t="s">
        <v>371</v>
      </c>
      <c r="C386" s="202">
        <v>0.27</v>
      </c>
      <c r="D386" s="195" t="s">
        <v>769</v>
      </c>
      <c r="E386" s="14" t="s">
        <v>298</v>
      </c>
      <c r="F386" s="145" t="s">
        <v>298</v>
      </c>
      <c r="G386" s="4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</row>
    <row r="387" spans="1:56" s="5" customFormat="1">
      <c r="A387" s="151">
        <f t="shared" si="15"/>
        <v>359</v>
      </c>
      <c r="B387" s="9" t="s">
        <v>309</v>
      </c>
      <c r="C387" s="202">
        <f>1.395-C388</f>
        <v>1.1950000000000001</v>
      </c>
      <c r="D387" s="192" t="s">
        <v>60</v>
      </c>
      <c r="E387" s="14" t="s">
        <v>297</v>
      </c>
      <c r="F387" s="145" t="s">
        <v>297</v>
      </c>
      <c r="G387" s="4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</row>
    <row r="388" spans="1:56" s="5" customFormat="1">
      <c r="A388" s="151">
        <f t="shared" si="15"/>
        <v>360</v>
      </c>
      <c r="B388" s="9" t="s">
        <v>313</v>
      </c>
      <c r="C388" s="202">
        <v>0.2</v>
      </c>
      <c r="D388" s="198" t="s">
        <v>650</v>
      </c>
      <c r="E388" s="14" t="s">
        <v>298</v>
      </c>
      <c r="F388" s="145" t="s">
        <v>298</v>
      </c>
      <c r="G388" s="4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</row>
    <row r="389" spans="1:56" s="5" customFormat="1">
      <c r="A389" s="151">
        <f t="shared" si="15"/>
        <v>361</v>
      </c>
      <c r="B389" s="12" t="s">
        <v>221</v>
      </c>
      <c r="C389" s="202">
        <v>0.105</v>
      </c>
      <c r="D389" s="192" t="s">
        <v>60</v>
      </c>
      <c r="E389" s="14" t="s">
        <v>298</v>
      </c>
      <c r="F389" s="145" t="s">
        <v>298</v>
      </c>
      <c r="G389" s="4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</row>
    <row r="390" spans="1:56" s="5" customFormat="1">
      <c r="A390" s="151">
        <f t="shared" si="15"/>
        <v>362</v>
      </c>
      <c r="B390" s="9" t="s">
        <v>412</v>
      </c>
      <c r="C390" s="202">
        <v>0.187</v>
      </c>
      <c r="D390" s="192" t="s">
        <v>60</v>
      </c>
      <c r="E390" s="14" t="s">
        <v>298</v>
      </c>
      <c r="F390" s="145" t="s">
        <v>298</v>
      </c>
      <c r="G390" s="4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</row>
    <row r="391" spans="1:56" s="5" customFormat="1">
      <c r="A391" s="151">
        <f t="shared" si="15"/>
        <v>363</v>
      </c>
      <c r="B391" s="12" t="s">
        <v>370</v>
      </c>
      <c r="C391" s="202">
        <v>0.26500000000000001</v>
      </c>
      <c r="D391" s="198" t="s">
        <v>669</v>
      </c>
      <c r="E391" s="14" t="s">
        <v>298</v>
      </c>
      <c r="F391" s="145" t="s">
        <v>298</v>
      </c>
      <c r="G391" s="4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</row>
    <row r="392" spans="1:56" s="5" customFormat="1">
      <c r="A392" s="151">
        <f t="shared" si="15"/>
        <v>364</v>
      </c>
      <c r="B392" s="12" t="s">
        <v>222</v>
      </c>
      <c r="C392" s="202">
        <v>0.11</v>
      </c>
      <c r="D392" s="197" t="s">
        <v>13</v>
      </c>
      <c r="E392" s="14" t="s">
        <v>298</v>
      </c>
      <c r="F392" s="145" t="s">
        <v>298</v>
      </c>
      <c r="G392" s="4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</row>
    <row r="393" spans="1:56" s="5" customFormat="1" ht="26.4">
      <c r="A393" s="151">
        <f t="shared" si="15"/>
        <v>365</v>
      </c>
      <c r="B393" s="12" t="s">
        <v>223</v>
      </c>
      <c r="C393" s="202">
        <v>0.14000000000000001</v>
      </c>
      <c r="D393" s="195" t="s">
        <v>674</v>
      </c>
      <c r="E393" s="14" t="s">
        <v>298</v>
      </c>
      <c r="F393" s="145" t="s">
        <v>298</v>
      </c>
      <c r="G393" s="4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</row>
    <row r="394" spans="1:56" s="5" customFormat="1">
      <c r="A394" s="151">
        <f t="shared" si="15"/>
        <v>366</v>
      </c>
      <c r="B394" s="9" t="s">
        <v>224</v>
      </c>
      <c r="C394" s="202">
        <v>0.28699999999999998</v>
      </c>
      <c r="D394" s="197" t="s">
        <v>650</v>
      </c>
      <c r="E394" s="14" t="s">
        <v>298</v>
      </c>
      <c r="F394" s="145" t="s">
        <v>298</v>
      </c>
      <c r="G394" s="4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</row>
    <row r="395" spans="1:56" s="5" customFormat="1">
      <c r="A395" s="151">
        <f t="shared" si="15"/>
        <v>367</v>
      </c>
      <c r="B395" s="9" t="s">
        <v>294</v>
      </c>
      <c r="C395" s="223" t="s">
        <v>775</v>
      </c>
      <c r="D395" s="195" t="s">
        <v>769</v>
      </c>
      <c r="E395" s="14" t="s">
        <v>298</v>
      </c>
      <c r="F395" s="145" t="s">
        <v>298</v>
      </c>
      <c r="G395" s="4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</row>
    <row r="396" spans="1:56" s="5" customFormat="1">
      <c r="A396" s="151">
        <f t="shared" si="15"/>
        <v>368</v>
      </c>
      <c r="B396" s="9" t="s">
        <v>225</v>
      </c>
      <c r="C396" s="202">
        <v>0.43</v>
      </c>
      <c r="D396" s="197" t="s">
        <v>13</v>
      </c>
      <c r="E396" s="14" t="s">
        <v>298</v>
      </c>
      <c r="F396" s="145" t="s">
        <v>298</v>
      </c>
      <c r="G396" s="4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</row>
    <row r="397" spans="1:56" s="5" customFormat="1">
      <c r="A397" s="151">
        <f t="shared" si="15"/>
        <v>369</v>
      </c>
      <c r="B397" s="12" t="s">
        <v>226</v>
      </c>
      <c r="C397" s="202">
        <v>0.11</v>
      </c>
      <c r="D397" s="192" t="s">
        <v>60</v>
      </c>
      <c r="E397" s="14" t="s">
        <v>298</v>
      </c>
      <c r="F397" s="145" t="s">
        <v>298</v>
      </c>
      <c r="G397" s="4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</row>
    <row r="398" spans="1:56" s="5" customFormat="1">
      <c r="A398" s="151">
        <f t="shared" si="15"/>
        <v>370</v>
      </c>
      <c r="B398" s="12" t="s">
        <v>227</v>
      </c>
      <c r="C398" s="202">
        <v>0.19</v>
      </c>
      <c r="D398" s="195" t="s">
        <v>704</v>
      </c>
      <c r="E398" s="14" t="s">
        <v>298</v>
      </c>
      <c r="F398" s="145" t="s">
        <v>298</v>
      </c>
      <c r="G398" s="4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</row>
    <row r="399" spans="1:56" s="5" customFormat="1" ht="26.4">
      <c r="A399" s="151">
        <f t="shared" si="15"/>
        <v>371</v>
      </c>
      <c r="B399" s="12" t="s">
        <v>228</v>
      </c>
      <c r="C399" s="202">
        <v>0.61199999999999999</v>
      </c>
      <c r="D399" s="195" t="s">
        <v>776</v>
      </c>
      <c r="E399" s="14" t="s">
        <v>298</v>
      </c>
      <c r="F399" s="145" t="s">
        <v>298</v>
      </c>
      <c r="G399" s="4"/>
      <c r="H399" s="4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</row>
    <row r="400" spans="1:56" s="5" customFormat="1">
      <c r="A400" s="151">
        <f t="shared" si="15"/>
        <v>372</v>
      </c>
      <c r="B400" s="12" t="s">
        <v>369</v>
      </c>
      <c r="C400" s="202">
        <v>0.19</v>
      </c>
      <c r="D400" s="192" t="s">
        <v>60</v>
      </c>
      <c r="E400" s="14" t="s">
        <v>298</v>
      </c>
      <c r="F400" s="145" t="s">
        <v>298</v>
      </c>
      <c r="G400" s="4"/>
      <c r="H400" s="4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</row>
    <row r="401" spans="1:56" s="5" customFormat="1">
      <c r="A401" s="151">
        <f t="shared" si="15"/>
        <v>373</v>
      </c>
      <c r="B401" s="12" t="s">
        <v>368</v>
      </c>
      <c r="C401" s="202">
        <v>0.4</v>
      </c>
      <c r="D401" s="192" t="s">
        <v>60</v>
      </c>
      <c r="E401" s="14" t="s">
        <v>298</v>
      </c>
      <c r="F401" s="145" t="s">
        <v>298</v>
      </c>
      <c r="G401" s="4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</row>
    <row r="402" spans="1:56" s="5" customFormat="1">
      <c r="A402" s="143">
        <f t="shared" si="15"/>
        <v>374</v>
      </c>
      <c r="B402" s="9" t="s">
        <v>229</v>
      </c>
      <c r="C402" s="202">
        <v>0.34699999999999998</v>
      </c>
      <c r="D402" s="192" t="s">
        <v>60</v>
      </c>
      <c r="E402" s="14" t="s">
        <v>298</v>
      </c>
      <c r="F402" s="145" t="s">
        <v>298</v>
      </c>
      <c r="G402" s="4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</row>
    <row r="403" spans="1:56" s="5" customFormat="1">
      <c r="A403" s="151">
        <f t="shared" si="15"/>
        <v>375</v>
      </c>
      <c r="B403" s="9" t="s">
        <v>230</v>
      </c>
      <c r="C403" s="202">
        <v>0.255</v>
      </c>
      <c r="D403" s="192" t="s">
        <v>60</v>
      </c>
      <c r="E403" s="14" t="s">
        <v>298</v>
      </c>
      <c r="F403" s="145" t="s">
        <v>298</v>
      </c>
      <c r="G403" s="4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</row>
    <row r="404" spans="1:56" s="5" customFormat="1">
      <c r="A404" s="151">
        <f t="shared" si="15"/>
        <v>376</v>
      </c>
      <c r="B404" s="12" t="s">
        <v>231</v>
      </c>
      <c r="C404" s="202">
        <v>5.1999999999999998E-2</v>
      </c>
      <c r="D404" s="197" t="s">
        <v>13</v>
      </c>
      <c r="E404" s="14" t="s">
        <v>298</v>
      </c>
      <c r="F404" s="145" t="s">
        <v>298</v>
      </c>
      <c r="G404" s="4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</row>
    <row r="405" spans="1:56" s="5" customFormat="1">
      <c r="A405" s="151">
        <f t="shared" si="15"/>
        <v>377</v>
      </c>
      <c r="B405" s="12" t="s">
        <v>232</v>
      </c>
      <c r="C405" s="202">
        <v>0.14099999999999999</v>
      </c>
      <c r="D405" s="192" t="s">
        <v>60</v>
      </c>
      <c r="E405" s="14" t="s">
        <v>298</v>
      </c>
      <c r="F405" s="145" t="s">
        <v>298</v>
      </c>
      <c r="G405" s="4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</row>
    <row r="406" spans="1:56" s="5" customFormat="1" ht="17.25" customHeight="1">
      <c r="A406" s="143">
        <f t="shared" si="15"/>
        <v>378</v>
      </c>
      <c r="B406" s="12" t="s">
        <v>233</v>
      </c>
      <c r="C406" s="202">
        <f>1.4-C407</f>
        <v>0.89999999999999991</v>
      </c>
      <c r="D406" s="197" t="s">
        <v>650</v>
      </c>
      <c r="E406" s="116" t="s">
        <v>298</v>
      </c>
      <c r="F406" s="146" t="s">
        <v>298</v>
      </c>
      <c r="G406" s="4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</row>
    <row r="407" spans="1:56" s="5" customFormat="1" ht="17.25" customHeight="1">
      <c r="A407" s="151">
        <f t="shared" si="15"/>
        <v>379</v>
      </c>
      <c r="B407" s="9" t="s">
        <v>233</v>
      </c>
      <c r="C407" s="202">
        <v>0.5</v>
      </c>
      <c r="D407" s="197" t="s">
        <v>60</v>
      </c>
      <c r="E407" s="116" t="s">
        <v>297</v>
      </c>
      <c r="F407" s="146" t="s">
        <v>297</v>
      </c>
      <c r="G407" s="4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</row>
    <row r="408" spans="1:56" s="5" customFormat="1" ht="18.75" customHeight="1">
      <c r="A408" s="151">
        <f t="shared" si="15"/>
        <v>380</v>
      </c>
      <c r="B408" s="9" t="s">
        <v>234</v>
      </c>
      <c r="C408" s="202">
        <v>0.18</v>
      </c>
      <c r="D408" s="192" t="s">
        <v>60</v>
      </c>
      <c r="E408" s="14" t="s">
        <v>297</v>
      </c>
      <c r="F408" s="145" t="s">
        <v>297</v>
      </c>
      <c r="G408" s="4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</row>
    <row r="409" spans="1:56" s="5" customFormat="1" ht="26.4">
      <c r="A409" s="151">
        <f t="shared" si="15"/>
        <v>381</v>
      </c>
      <c r="B409" s="9" t="s">
        <v>235</v>
      </c>
      <c r="C409" s="202">
        <f>0.443-C408</f>
        <v>0.26300000000000001</v>
      </c>
      <c r="D409" s="195" t="s">
        <v>777</v>
      </c>
      <c r="E409" s="14" t="s">
        <v>297</v>
      </c>
      <c r="F409" s="145" t="s">
        <v>297</v>
      </c>
      <c r="G409" s="4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</row>
    <row r="410" spans="1:56" s="5" customFormat="1" ht="16.5" customHeight="1">
      <c r="A410" s="151">
        <f t="shared" si="15"/>
        <v>382</v>
      </c>
      <c r="B410" s="12" t="s">
        <v>236</v>
      </c>
      <c r="C410" s="202">
        <v>0.09</v>
      </c>
      <c r="D410" s="197" t="s">
        <v>13</v>
      </c>
      <c r="E410" s="14" t="s">
        <v>298</v>
      </c>
      <c r="F410" s="145" t="s">
        <v>298</v>
      </c>
      <c r="G410" s="4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</row>
    <row r="411" spans="1:56" s="5" customFormat="1" ht="16.5" customHeight="1">
      <c r="A411" s="151">
        <f t="shared" si="15"/>
        <v>383</v>
      </c>
      <c r="B411" s="12" t="s">
        <v>631</v>
      </c>
      <c r="C411" s="202">
        <v>0.41699999999999998</v>
      </c>
      <c r="D411" s="197" t="s">
        <v>650</v>
      </c>
      <c r="E411" s="14" t="s">
        <v>298</v>
      </c>
      <c r="F411" s="145" t="s">
        <v>298</v>
      </c>
      <c r="G411" s="4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</row>
    <row r="412" spans="1:56" s="5" customFormat="1">
      <c r="A412" s="151">
        <f t="shared" si="15"/>
        <v>384</v>
      </c>
      <c r="B412" s="9" t="s">
        <v>237</v>
      </c>
      <c r="C412" s="202">
        <v>0.39</v>
      </c>
      <c r="D412" s="192" t="s">
        <v>60</v>
      </c>
      <c r="E412" s="14" t="s">
        <v>298</v>
      </c>
      <c r="F412" s="145" t="s">
        <v>298</v>
      </c>
      <c r="G412" s="4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</row>
    <row r="413" spans="1:56" s="5" customFormat="1">
      <c r="A413" s="151">
        <f t="shared" si="15"/>
        <v>385</v>
      </c>
      <c r="B413" s="12" t="s">
        <v>238</v>
      </c>
      <c r="C413" s="202">
        <v>6.5000000000000002E-2</v>
      </c>
      <c r="D413" s="192" t="s">
        <v>60</v>
      </c>
      <c r="E413" s="14" t="s">
        <v>298</v>
      </c>
      <c r="F413" s="145" t="s">
        <v>298</v>
      </c>
      <c r="G413" s="4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</row>
    <row r="414" spans="1:56" s="5" customFormat="1" ht="26.4">
      <c r="A414" s="151">
        <f t="shared" si="15"/>
        <v>386</v>
      </c>
      <c r="B414" s="12" t="s">
        <v>239</v>
      </c>
      <c r="C414" s="202">
        <v>6.7000000000000004E-2</v>
      </c>
      <c r="D414" s="195" t="s">
        <v>778</v>
      </c>
      <c r="E414" s="14" t="s">
        <v>298</v>
      </c>
      <c r="F414" s="145" t="s">
        <v>298</v>
      </c>
      <c r="G414" s="4"/>
      <c r="H414" s="4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</row>
    <row r="415" spans="1:56" s="5" customFormat="1">
      <c r="A415" s="151">
        <f t="shared" si="15"/>
        <v>387</v>
      </c>
      <c r="B415" s="9" t="s">
        <v>367</v>
      </c>
      <c r="C415" s="202">
        <v>0.42</v>
      </c>
      <c r="D415" s="195" t="s">
        <v>769</v>
      </c>
      <c r="E415" s="14" t="s">
        <v>298</v>
      </c>
      <c r="F415" s="145" t="s">
        <v>298</v>
      </c>
      <c r="G415" s="4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</row>
    <row r="416" spans="1:56" s="5" customFormat="1">
      <c r="A416" s="151">
        <f t="shared" si="15"/>
        <v>388</v>
      </c>
      <c r="B416" s="9" t="s">
        <v>240</v>
      </c>
      <c r="C416" s="202">
        <v>0.90700000000000003</v>
      </c>
      <c r="D416" s="197" t="s">
        <v>13</v>
      </c>
      <c r="E416" s="14" t="s">
        <v>298</v>
      </c>
      <c r="F416" s="145" t="s">
        <v>298</v>
      </c>
      <c r="G416" s="4"/>
      <c r="H416" s="4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</row>
    <row r="417" spans="1:55" s="5" customFormat="1" ht="26.4">
      <c r="A417" s="151">
        <f t="shared" si="15"/>
        <v>389</v>
      </c>
      <c r="B417" s="12" t="s">
        <v>366</v>
      </c>
      <c r="C417" s="202">
        <v>0.14499999999999999</v>
      </c>
      <c r="D417" s="195" t="s">
        <v>779</v>
      </c>
      <c r="E417" s="14" t="s">
        <v>298</v>
      </c>
      <c r="F417" s="145" t="s">
        <v>298</v>
      </c>
      <c r="G417" s="4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</row>
    <row r="418" spans="1:55" s="5" customFormat="1" ht="26.25" customHeight="1">
      <c r="A418" s="151">
        <f t="shared" si="15"/>
        <v>390</v>
      </c>
      <c r="B418" s="9" t="s">
        <v>241</v>
      </c>
      <c r="C418" s="202">
        <v>0.627</v>
      </c>
      <c r="D418" s="192" t="s">
        <v>60</v>
      </c>
      <c r="E418" s="124" t="s">
        <v>297</v>
      </c>
      <c r="F418" s="156" t="s">
        <v>297</v>
      </c>
      <c r="G418" s="4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</row>
    <row r="419" spans="1:55" s="5" customFormat="1">
      <c r="A419" s="151">
        <f t="shared" si="15"/>
        <v>391</v>
      </c>
      <c r="B419" s="12" t="s">
        <v>242</v>
      </c>
      <c r="C419" s="202">
        <v>0.28999999999999998</v>
      </c>
      <c r="D419" s="192" t="s">
        <v>60</v>
      </c>
      <c r="E419" s="116" t="s">
        <v>298</v>
      </c>
      <c r="F419" s="146" t="s">
        <v>298</v>
      </c>
      <c r="G419" s="4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</row>
    <row r="420" spans="1:55" s="5" customFormat="1" ht="32.25" customHeight="1">
      <c r="A420" s="151">
        <f t="shared" si="15"/>
        <v>392</v>
      </c>
      <c r="B420" s="12" t="s">
        <v>304</v>
      </c>
      <c r="C420" s="202">
        <v>0.35</v>
      </c>
      <c r="D420" s="192" t="s">
        <v>60</v>
      </c>
      <c r="E420" s="116" t="s">
        <v>297</v>
      </c>
      <c r="F420" s="146" t="s">
        <v>297</v>
      </c>
      <c r="G420" s="4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</row>
    <row r="421" spans="1:55" s="5" customFormat="1">
      <c r="A421" s="151">
        <f t="shared" si="15"/>
        <v>393</v>
      </c>
      <c r="B421" s="12" t="s">
        <v>305</v>
      </c>
      <c r="C421" s="202">
        <f>0.822-C420</f>
        <v>0.47199999999999998</v>
      </c>
      <c r="D421" s="198" t="s">
        <v>650</v>
      </c>
      <c r="E421" s="116" t="s">
        <v>298</v>
      </c>
      <c r="F421" s="146" t="s">
        <v>298</v>
      </c>
      <c r="G421" s="4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</row>
    <row r="422" spans="1:55" s="5" customFormat="1" ht="18.75" customHeight="1">
      <c r="A422" s="151">
        <f t="shared" si="15"/>
        <v>394</v>
      </c>
      <c r="B422" s="12" t="s">
        <v>243</v>
      </c>
      <c r="C422" s="202">
        <v>0.06</v>
      </c>
      <c r="D422" s="197" t="s">
        <v>13</v>
      </c>
      <c r="E422" s="116" t="s">
        <v>298</v>
      </c>
      <c r="F422" s="146" t="s">
        <v>298</v>
      </c>
      <c r="G422" s="4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</row>
    <row r="423" spans="1:55" s="5" customFormat="1" ht="15.75" customHeight="1">
      <c r="A423" s="151">
        <f t="shared" si="15"/>
        <v>395</v>
      </c>
      <c r="B423" s="12" t="s">
        <v>632</v>
      </c>
      <c r="C423" s="202">
        <v>0.24299999999999999</v>
      </c>
      <c r="D423" s="192" t="s">
        <v>60</v>
      </c>
      <c r="E423" s="116" t="s">
        <v>298</v>
      </c>
      <c r="F423" s="146" t="s">
        <v>298</v>
      </c>
      <c r="G423" s="4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</row>
    <row r="424" spans="1:55" s="5" customFormat="1" ht="26.4">
      <c r="A424" s="143">
        <f t="shared" si="15"/>
        <v>396</v>
      </c>
      <c r="B424" s="9" t="s">
        <v>365</v>
      </c>
      <c r="C424" s="202">
        <v>0.46</v>
      </c>
      <c r="D424" s="215" t="s">
        <v>751</v>
      </c>
      <c r="E424" s="14" t="s">
        <v>298</v>
      </c>
      <c r="F424" s="145" t="s">
        <v>298</v>
      </c>
      <c r="G424" s="4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</row>
    <row r="425" spans="1:55" s="5" customFormat="1">
      <c r="A425" s="151">
        <f t="shared" si="15"/>
        <v>397</v>
      </c>
      <c r="B425" s="12" t="s">
        <v>244</v>
      </c>
      <c r="C425" s="202">
        <v>7.0000000000000007E-2</v>
      </c>
      <c r="D425" s="197" t="s">
        <v>13</v>
      </c>
      <c r="E425" s="14" t="s">
        <v>298</v>
      </c>
      <c r="F425" s="145" t="s">
        <v>298</v>
      </c>
      <c r="G425" s="4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</row>
    <row r="426" spans="1:55" s="5" customFormat="1">
      <c r="A426" s="151">
        <f t="shared" si="15"/>
        <v>398</v>
      </c>
      <c r="B426" s="12" t="s">
        <v>245</v>
      </c>
      <c r="C426" s="202">
        <v>0.31</v>
      </c>
      <c r="D426" s="197" t="s">
        <v>13</v>
      </c>
      <c r="E426" s="14" t="s">
        <v>298</v>
      </c>
      <c r="F426" s="145" t="s">
        <v>298</v>
      </c>
      <c r="G426" s="4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</row>
    <row r="427" spans="1:55" s="5" customFormat="1">
      <c r="A427" s="151">
        <f t="shared" si="15"/>
        <v>399</v>
      </c>
      <c r="B427" s="12" t="s">
        <v>246</v>
      </c>
      <c r="C427" s="202">
        <v>2.5000000000000001E-2</v>
      </c>
      <c r="D427" s="198" t="s">
        <v>699</v>
      </c>
      <c r="E427" s="14" t="s">
        <v>298</v>
      </c>
      <c r="F427" s="145" t="s">
        <v>298</v>
      </c>
      <c r="G427" s="4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</row>
    <row r="428" spans="1:55" s="5" customFormat="1" ht="13.8">
      <c r="A428" s="141"/>
      <c r="B428" s="65" t="s">
        <v>646</v>
      </c>
      <c r="C428" s="69"/>
      <c r="D428" s="67"/>
      <c r="E428" s="68"/>
      <c r="F428" s="150"/>
      <c r="G428" s="4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</row>
    <row r="429" spans="1:55" s="5" customFormat="1">
      <c r="A429" s="151">
        <f>A427+1</f>
        <v>400</v>
      </c>
      <c r="B429" s="9" t="s">
        <v>276</v>
      </c>
      <c r="C429" s="227" t="s">
        <v>780</v>
      </c>
      <c r="D429" s="192" t="s">
        <v>13</v>
      </c>
      <c r="E429" s="17" t="s">
        <v>298</v>
      </c>
      <c r="F429" s="148" t="s">
        <v>298</v>
      </c>
      <c r="G429" s="4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</row>
    <row r="430" spans="1:55" s="5" customFormat="1">
      <c r="A430" s="151">
        <f>A429+1</f>
        <v>401</v>
      </c>
      <c r="B430" s="12" t="s">
        <v>275</v>
      </c>
      <c r="C430" s="204">
        <v>0.13</v>
      </c>
      <c r="D430" s="192" t="s">
        <v>60</v>
      </c>
      <c r="E430" s="17" t="s">
        <v>298</v>
      </c>
      <c r="F430" s="148" t="s">
        <v>298</v>
      </c>
      <c r="G430" s="4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</row>
    <row r="431" spans="1:55" s="5" customFormat="1">
      <c r="A431" s="151">
        <f>A430+1</f>
        <v>402</v>
      </c>
      <c r="B431" s="9" t="s">
        <v>274</v>
      </c>
      <c r="C431" s="191">
        <v>3.65</v>
      </c>
      <c r="D431" s="197" t="s">
        <v>650</v>
      </c>
      <c r="E431" s="17" t="s">
        <v>298</v>
      </c>
      <c r="F431" s="148" t="s">
        <v>298</v>
      </c>
      <c r="G431" s="4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</row>
    <row r="432" spans="1:55" s="5" customFormat="1" ht="13.8">
      <c r="A432" s="141"/>
      <c r="B432" s="161" t="s">
        <v>665</v>
      </c>
      <c r="C432" s="69"/>
      <c r="D432" s="67"/>
      <c r="E432" s="68"/>
      <c r="F432" s="150"/>
      <c r="G432" s="4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</row>
    <row r="433" spans="1:55" s="5" customFormat="1">
      <c r="A433" s="151">
        <f>A431+1</f>
        <v>403</v>
      </c>
      <c r="B433" s="12" t="s">
        <v>645</v>
      </c>
      <c r="C433" s="202">
        <v>0.24</v>
      </c>
      <c r="D433" s="198" t="s">
        <v>650</v>
      </c>
      <c r="E433" s="14" t="s">
        <v>297</v>
      </c>
      <c r="F433" s="145" t="s">
        <v>297</v>
      </c>
      <c r="G433" s="4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</row>
    <row r="434" spans="1:55" s="5" customFormat="1">
      <c r="A434" s="151">
        <f>A433+1</f>
        <v>404</v>
      </c>
      <c r="B434" s="12" t="s">
        <v>629</v>
      </c>
      <c r="C434" s="202">
        <v>0.20499999999999999</v>
      </c>
      <c r="D434" s="192" t="s">
        <v>60</v>
      </c>
      <c r="E434" s="14" t="s">
        <v>297</v>
      </c>
      <c r="F434" s="145" t="s">
        <v>297</v>
      </c>
      <c r="G434" s="4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</row>
    <row r="435" spans="1:55" s="5" customFormat="1">
      <c r="A435" s="151">
        <f>A434+1</f>
        <v>405</v>
      </c>
      <c r="B435" s="12" t="s">
        <v>643</v>
      </c>
      <c r="C435" s="202">
        <v>0.46500000000000002</v>
      </c>
      <c r="D435" s="192" t="s">
        <v>60</v>
      </c>
      <c r="E435" s="14" t="s">
        <v>298</v>
      </c>
      <c r="F435" s="145" t="s">
        <v>298</v>
      </c>
      <c r="G435" s="4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</row>
    <row r="436" spans="1:55" s="5" customFormat="1">
      <c r="A436" s="151">
        <f>A435+1</f>
        <v>406</v>
      </c>
      <c r="B436" s="12" t="s">
        <v>644</v>
      </c>
      <c r="C436" s="202">
        <v>0.63</v>
      </c>
      <c r="D436" s="192" t="s">
        <v>60</v>
      </c>
      <c r="E436" s="14" t="s">
        <v>298</v>
      </c>
      <c r="F436" s="145" t="s">
        <v>298</v>
      </c>
      <c r="G436" s="4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</row>
    <row r="437" spans="1:55" s="5" customFormat="1" ht="12.6" customHeight="1">
      <c r="A437" s="141"/>
      <c r="B437" s="161" t="s">
        <v>666</v>
      </c>
      <c r="C437" s="66"/>
      <c r="D437" s="67"/>
      <c r="E437" s="68"/>
      <c r="F437" s="157"/>
      <c r="G437" s="4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</row>
    <row r="438" spans="1:55" s="5" customFormat="1" ht="26.4">
      <c r="A438" s="151">
        <f>A436+1</f>
        <v>407</v>
      </c>
      <c r="B438" s="12" t="s">
        <v>247</v>
      </c>
      <c r="C438" s="202">
        <v>0.17</v>
      </c>
      <c r="D438" s="214" t="s">
        <v>782</v>
      </c>
      <c r="E438" s="15" t="s">
        <v>298</v>
      </c>
      <c r="F438" s="147" t="s">
        <v>298</v>
      </c>
      <c r="G438" s="4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</row>
    <row r="439" spans="1:55" s="5" customFormat="1" ht="26.4">
      <c r="A439" s="151">
        <f>A438+1</f>
        <v>408</v>
      </c>
      <c r="B439" s="12" t="s">
        <v>248</v>
      </c>
      <c r="C439" s="202">
        <v>0.17499999999999999</v>
      </c>
      <c r="D439" s="214" t="s">
        <v>781</v>
      </c>
      <c r="E439" s="15" t="s">
        <v>298</v>
      </c>
      <c r="F439" s="147" t="s">
        <v>298</v>
      </c>
      <c r="G439" s="4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</row>
    <row r="440" spans="1:55" s="5" customFormat="1">
      <c r="A440" s="151">
        <f t="shared" ref="A440:A457" si="16">A439+1</f>
        <v>409</v>
      </c>
      <c r="B440" s="114" t="s">
        <v>295</v>
      </c>
      <c r="C440" s="202">
        <v>0.15</v>
      </c>
      <c r="D440" s="192" t="s">
        <v>60</v>
      </c>
      <c r="E440" s="15" t="s">
        <v>298</v>
      </c>
      <c r="F440" s="147" t="s">
        <v>298</v>
      </c>
      <c r="G440" s="212" t="s">
        <v>794</v>
      </c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</row>
    <row r="441" spans="1:55" s="5" customFormat="1">
      <c r="A441" s="151">
        <f t="shared" si="16"/>
        <v>410</v>
      </c>
      <c r="B441" s="12" t="s">
        <v>474</v>
      </c>
      <c r="C441" s="202">
        <v>0.33</v>
      </c>
      <c r="D441" s="192" t="s">
        <v>60</v>
      </c>
      <c r="E441" s="116" t="s">
        <v>297</v>
      </c>
      <c r="F441" s="146" t="s">
        <v>297</v>
      </c>
      <c r="G441" s="4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</row>
    <row r="442" spans="1:55" s="5" customFormat="1">
      <c r="A442" s="151">
        <f t="shared" si="16"/>
        <v>411</v>
      </c>
      <c r="B442" s="12" t="s">
        <v>633</v>
      </c>
      <c r="C442" s="202">
        <v>2.64</v>
      </c>
      <c r="D442" s="192" t="s">
        <v>60</v>
      </c>
      <c r="E442" s="116" t="s">
        <v>297</v>
      </c>
      <c r="F442" s="146" t="s">
        <v>297</v>
      </c>
      <c r="G442" s="4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</row>
    <row r="443" spans="1:55" s="5" customFormat="1">
      <c r="A443" s="151">
        <f t="shared" si="16"/>
        <v>412</v>
      </c>
      <c r="B443" s="12" t="s">
        <v>634</v>
      </c>
      <c r="C443" s="223" t="s">
        <v>795</v>
      </c>
      <c r="D443" s="213" t="s">
        <v>13</v>
      </c>
      <c r="E443" s="15" t="s">
        <v>298</v>
      </c>
      <c r="F443" s="147" t="s">
        <v>298</v>
      </c>
      <c r="G443" s="4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</row>
    <row r="444" spans="1:55" s="5" customFormat="1" ht="26.4">
      <c r="A444" s="151">
        <f t="shared" si="16"/>
        <v>413</v>
      </c>
      <c r="B444" s="12" t="s">
        <v>635</v>
      </c>
      <c r="C444" s="202">
        <v>9.8000000000000004E-2</v>
      </c>
      <c r="D444" s="210" t="s">
        <v>787</v>
      </c>
      <c r="E444" s="15" t="s">
        <v>298</v>
      </c>
      <c r="F444" s="147" t="s">
        <v>298</v>
      </c>
      <c r="G444" s="4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</row>
    <row r="445" spans="1:55" s="5" customFormat="1" ht="26.4">
      <c r="A445" s="143">
        <f t="shared" si="16"/>
        <v>414</v>
      </c>
      <c r="B445" s="12" t="s">
        <v>249</v>
      </c>
      <c r="C445" s="202">
        <v>6.3E-2</v>
      </c>
      <c r="D445" s="214" t="s">
        <v>781</v>
      </c>
      <c r="E445" s="15" t="s">
        <v>298</v>
      </c>
      <c r="F445" s="147" t="s">
        <v>298</v>
      </c>
      <c r="G445" s="4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</row>
    <row r="446" spans="1:55" s="5" customFormat="1" ht="26.4">
      <c r="A446" s="151">
        <f t="shared" si="16"/>
        <v>415</v>
      </c>
      <c r="B446" s="12" t="s">
        <v>250</v>
      </c>
      <c r="C446" s="202">
        <v>0.24</v>
      </c>
      <c r="D446" s="214" t="s">
        <v>782</v>
      </c>
      <c r="E446" s="15" t="s">
        <v>298</v>
      </c>
      <c r="F446" s="147" t="s">
        <v>298</v>
      </c>
      <c r="G446" s="4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</row>
    <row r="447" spans="1:55" s="5" customFormat="1">
      <c r="A447" s="151">
        <f t="shared" si="16"/>
        <v>416</v>
      </c>
      <c r="B447" s="12" t="s">
        <v>251</v>
      </c>
      <c r="C447" s="202">
        <v>0.09</v>
      </c>
      <c r="D447" s="195" t="s">
        <v>784</v>
      </c>
      <c r="E447" s="15" t="s">
        <v>298</v>
      </c>
      <c r="F447" s="147" t="s">
        <v>298</v>
      </c>
      <c r="G447" s="4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</row>
    <row r="448" spans="1:55" s="5" customFormat="1" ht="26.4">
      <c r="A448" s="151">
        <f t="shared" si="16"/>
        <v>417</v>
      </c>
      <c r="B448" s="12" t="s">
        <v>252</v>
      </c>
      <c r="C448" s="202">
        <v>0.14000000000000001</v>
      </c>
      <c r="D448" s="195" t="s">
        <v>785</v>
      </c>
      <c r="E448" s="15" t="s">
        <v>298</v>
      </c>
      <c r="F448" s="147" t="s">
        <v>298</v>
      </c>
      <c r="G448" s="4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</row>
    <row r="449" spans="1:55" s="5" customFormat="1" ht="26.4">
      <c r="A449" s="151">
        <f t="shared" si="16"/>
        <v>418</v>
      </c>
      <c r="B449" s="12" t="s">
        <v>253</v>
      </c>
      <c r="C449" s="202">
        <v>7.0000000000000007E-2</v>
      </c>
      <c r="D449" s="214" t="s">
        <v>788</v>
      </c>
      <c r="E449" s="15" t="s">
        <v>298</v>
      </c>
      <c r="F449" s="147" t="s">
        <v>298</v>
      </c>
      <c r="G449" s="4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</row>
    <row r="450" spans="1:55" s="5" customFormat="1">
      <c r="A450" s="151">
        <f t="shared" si="16"/>
        <v>419</v>
      </c>
      <c r="B450" s="12" t="s">
        <v>254</v>
      </c>
      <c r="C450" s="202">
        <v>0.14000000000000001</v>
      </c>
      <c r="D450" s="207" t="s">
        <v>783</v>
      </c>
      <c r="E450" s="15" t="s">
        <v>298</v>
      </c>
      <c r="F450" s="147" t="s">
        <v>298</v>
      </c>
      <c r="G450" s="4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</row>
    <row r="451" spans="1:55" s="5" customFormat="1">
      <c r="A451" s="151">
        <f t="shared" si="16"/>
        <v>420</v>
      </c>
      <c r="B451" s="12" t="s">
        <v>289</v>
      </c>
      <c r="C451" s="202">
        <v>0.44500000000000001</v>
      </c>
      <c r="D451" s="195" t="s">
        <v>784</v>
      </c>
      <c r="E451" s="15" t="s">
        <v>298</v>
      </c>
      <c r="F451" s="147" t="s">
        <v>298</v>
      </c>
      <c r="G451" s="4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</row>
    <row r="452" spans="1:55" s="5" customFormat="1">
      <c r="A452" s="151">
        <f t="shared" si="16"/>
        <v>421</v>
      </c>
      <c r="B452" s="12" t="s">
        <v>636</v>
      </c>
      <c r="C452" s="202">
        <v>0.19</v>
      </c>
      <c r="D452" s="207" t="s">
        <v>783</v>
      </c>
      <c r="E452" s="15" t="s">
        <v>298</v>
      </c>
      <c r="F452" s="147" t="s">
        <v>298</v>
      </c>
      <c r="G452" s="4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</row>
    <row r="453" spans="1:55" s="5" customFormat="1" ht="26.4">
      <c r="A453" s="151">
        <f t="shared" si="16"/>
        <v>422</v>
      </c>
      <c r="B453" s="12" t="s">
        <v>637</v>
      </c>
      <c r="C453" s="202">
        <v>0.30499999999999999</v>
      </c>
      <c r="D453" s="207" t="s">
        <v>786</v>
      </c>
      <c r="E453" s="15" t="s">
        <v>298</v>
      </c>
      <c r="F453" s="147" t="s">
        <v>298</v>
      </c>
      <c r="G453" s="4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</row>
    <row r="454" spans="1:55" s="5" customFormat="1">
      <c r="A454" s="151">
        <f t="shared" si="16"/>
        <v>423</v>
      </c>
      <c r="B454" s="12" t="s">
        <v>255</v>
      </c>
      <c r="C454" s="202">
        <v>0.14000000000000001</v>
      </c>
      <c r="D454" s="213" t="s">
        <v>13</v>
      </c>
      <c r="E454" s="15" t="s">
        <v>298</v>
      </c>
      <c r="F454" s="147" t="s">
        <v>298</v>
      </c>
      <c r="G454" s="4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</row>
    <row r="455" spans="1:55" s="5" customFormat="1" ht="26.4">
      <c r="A455" s="151">
        <f t="shared" si="16"/>
        <v>424</v>
      </c>
      <c r="B455" s="9" t="s">
        <v>256</v>
      </c>
      <c r="C455" s="202">
        <v>0.18</v>
      </c>
      <c r="D455" s="207" t="s">
        <v>786</v>
      </c>
      <c r="E455" s="15" t="s">
        <v>298</v>
      </c>
      <c r="F455" s="147" t="s">
        <v>298</v>
      </c>
      <c r="G455" s="4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</row>
    <row r="456" spans="1:55" s="5" customFormat="1">
      <c r="A456" s="151">
        <f t="shared" si="16"/>
        <v>425</v>
      </c>
      <c r="B456" s="12" t="s">
        <v>257</v>
      </c>
      <c r="C456" s="202">
        <v>0.13500000000000001</v>
      </c>
      <c r="D456" s="213" t="s">
        <v>13</v>
      </c>
      <c r="E456" s="15" t="s">
        <v>298</v>
      </c>
      <c r="F456" s="147" t="s">
        <v>298</v>
      </c>
      <c r="G456" s="4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</row>
    <row r="457" spans="1:55" s="5" customFormat="1" ht="26.4">
      <c r="A457" s="151">
        <f t="shared" si="16"/>
        <v>426</v>
      </c>
      <c r="B457" s="9" t="s">
        <v>258</v>
      </c>
      <c r="C457" s="202">
        <v>0.318</v>
      </c>
      <c r="D457" s="214" t="s">
        <v>781</v>
      </c>
      <c r="E457" s="15" t="s">
        <v>298</v>
      </c>
      <c r="F457" s="147" t="s">
        <v>298</v>
      </c>
      <c r="G457" s="4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</row>
    <row r="458" spans="1:55" s="5" customFormat="1">
      <c r="A458" s="151">
        <f t="shared" ref="A458:A468" si="17">A457+1</f>
        <v>427</v>
      </c>
      <c r="B458" s="12" t="s">
        <v>259</v>
      </c>
      <c r="C458" s="202">
        <v>0.17499999999999999</v>
      </c>
      <c r="D458" s="213" t="s">
        <v>13</v>
      </c>
      <c r="E458" s="15" t="s">
        <v>298</v>
      </c>
      <c r="F458" s="147" t="s">
        <v>298</v>
      </c>
      <c r="G458" s="4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</row>
    <row r="459" spans="1:55" s="5" customFormat="1">
      <c r="A459" s="151">
        <f t="shared" si="17"/>
        <v>428</v>
      </c>
      <c r="B459" s="12" t="s">
        <v>638</v>
      </c>
      <c r="C459" s="202">
        <v>0.25</v>
      </c>
      <c r="D459" s="213" t="s">
        <v>13</v>
      </c>
      <c r="E459" s="15" t="s">
        <v>298</v>
      </c>
      <c r="F459" s="147" t="s">
        <v>298</v>
      </c>
      <c r="G459" s="4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</row>
    <row r="460" spans="1:55" s="5" customFormat="1">
      <c r="A460" s="151">
        <f t="shared" si="17"/>
        <v>429</v>
      </c>
      <c r="B460" s="12" t="s">
        <v>260</v>
      </c>
      <c r="C460" s="202">
        <v>0.15</v>
      </c>
      <c r="D460" s="213" t="s">
        <v>13</v>
      </c>
      <c r="E460" s="15" t="s">
        <v>298</v>
      </c>
      <c r="F460" s="147" t="s">
        <v>298</v>
      </c>
      <c r="G460" s="4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</row>
    <row r="461" spans="1:55" s="5" customFormat="1" ht="26.4">
      <c r="A461" s="151">
        <f t="shared" si="17"/>
        <v>430</v>
      </c>
      <c r="B461" s="12" t="s">
        <v>261</v>
      </c>
      <c r="C461" s="202">
        <v>0.12</v>
      </c>
      <c r="D461" s="214" t="s">
        <v>781</v>
      </c>
      <c r="E461" s="15" t="s">
        <v>298</v>
      </c>
      <c r="F461" s="147" t="s">
        <v>298</v>
      </c>
      <c r="G461" s="4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</row>
    <row r="462" spans="1:55" s="5" customFormat="1">
      <c r="A462" s="151">
        <f t="shared" si="17"/>
        <v>431</v>
      </c>
      <c r="B462" s="12" t="s">
        <v>639</v>
      </c>
      <c r="C462" s="202">
        <v>0.16800000000000001</v>
      </c>
      <c r="D462" s="213" t="s">
        <v>13</v>
      </c>
      <c r="E462" s="15" t="s">
        <v>298</v>
      </c>
      <c r="F462" s="147" t="s">
        <v>298</v>
      </c>
      <c r="G462" s="4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</row>
    <row r="463" spans="1:55" s="5" customFormat="1">
      <c r="A463" s="151">
        <f t="shared" si="17"/>
        <v>432</v>
      </c>
      <c r="B463" s="12" t="s">
        <v>262</v>
      </c>
      <c r="C463" s="202">
        <v>0.15</v>
      </c>
      <c r="D463" s="213" t="s">
        <v>13</v>
      </c>
      <c r="E463" s="15" t="s">
        <v>298</v>
      </c>
      <c r="F463" s="147" t="s">
        <v>298</v>
      </c>
      <c r="G463" s="4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</row>
    <row r="464" spans="1:55" s="5" customFormat="1" ht="26.4">
      <c r="A464" s="151">
        <f t="shared" si="17"/>
        <v>433</v>
      </c>
      <c r="B464" s="12" t="s">
        <v>288</v>
      </c>
      <c r="C464" s="202">
        <v>0.16500000000000001</v>
      </c>
      <c r="D464" s="207" t="s">
        <v>714</v>
      </c>
      <c r="E464" s="15" t="s">
        <v>298</v>
      </c>
      <c r="F464" s="147" t="s">
        <v>298</v>
      </c>
      <c r="G464" s="4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</row>
    <row r="465" spans="1:55" s="5" customFormat="1">
      <c r="A465" s="151">
        <f t="shared" si="17"/>
        <v>434</v>
      </c>
      <c r="B465" s="9" t="s">
        <v>263</v>
      </c>
      <c r="C465" s="202">
        <v>0.13</v>
      </c>
      <c r="D465" s="213" t="s">
        <v>13</v>
      </c>
      <c r="E465" s="15" t="s">
        <v>298</v>
      </c>
      <c r="F465" s="147" t="s">
        <v>298</v>
      </c>
      <c r="G465" s="4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</row>
    <row r="466" spans="1:55" s="5" customFormat="1">
      <c r="A466" s="151">
        <f t="shared" si="17"/>
        <v>435</v>
      </c>
      <c r="B466" s="9" t="s">
        <v>264</v>
      </c>
      <c r="C466" s="202">
        <v>0.28999999999999998</v>
      </c>
      <c r="D466" s="213" t="s">
        <v>13</v>
      </c>
      <c r="E466" s="15" t="s">
        <v>298</v>
      </c>
      <c r="F466" s="147" t="s">
        <v>298</v>
      </c>
      <c r="G466" s="4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</row>
    <row r="467" spans="1:55" s="5" customFormat="1" ht="25.5" customHeight="1">
      <c r="A467" s="151">
        <f t="shared" si="17"/>
        <v>436</v>
      </c>
      <c r="B467" s="9" t="s">
        <v>271</v>
      </c>
      <c r="C467" s="191">
        <v>0.55000000000000004</v>
      </c>
      <c r="D467" s="195" t="s">
        <v>789</v>
      </c>
      <c r="E467" s="17" t="s">
        <v>297</v>
      </c>
      <c r="F467" s="148" t="s">
        <v>297</v>
      </c>
      <c r="G467" s="4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</row>
    <row r="468" spans="1:55" s="5" customFormat="1">
      <c r="A468" s="151">
        <f t="shared" si="17"/>
        <v>437</v>
      </c>
      <c r="B468" s="12" t="s">
        <v>265</v>
      </c>
      <c r="C468" s="202">
        <v>3.5000000000000003E-2</v>
      </c>
      <c r="D468" s="213" t="s">
        <v>13</v>
      </c>
      <c r="E468" s="15" t="s">
        <v>298</v>
      </c>
      <c r="F468" s="147" t="s">
        <v>298</v>
      </c>
      <c r="G468" s="4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</row>
    <row r="469" spans="1:55" ht="13.8" thickBot="1">
      <c r="A469" s="158"/>
      <c r="F469" s="159"/>
    </row>
    <row r="470" spans="1:55" s="1" customFormat="1" ht="15" thickBot="1">
      <c r="A470" s="60"/>
      <c r="B470" s="78" t="s">
        <v>314</v>
      </c>
      <c r="C470" s="104"/>
      <c r="D470" s="107" t="s">
        <v>299</v>
      </c>
      <c r="E470" s="86">
        <f>SUMIF(E15:E468,D470,C15:C468)</f>
        <v>3.488</v>
      </c>
      <c r="F470" s="86">
        <f>SUMIF(F15:F468,D470,C15:C468)</f>
        <v>0</v>
      </c>
    </row>
    <row r="471" spans="1:55" s="1" customFormat="1" ht="15" thickBot="1">
      <c r="A471" s="60"/>
      <c r="B471" s="79" t="s">
        <v>315</v>
      </c>
      <c r="C471" s="105"/>
      <c r="D471" s="108" t="s">
        <v>297</v>
      </c>
      <c r="E471" s="234">
        <f>SUMIF(E15:E468,D471,C15:C468)</f>
        <v>30.117999999999999</v>
      </c>
      <c r="F471" s="234">
        <f>SUMIF(F15:F468,D471,C15:C468)</f>
        <v>33.605999999999987</v>
      </c>
    </row>
    <row r="472" spans="1:55" s="1" customFormat="1" ht="15" thickBot="1">
      <c r="A472" s="77"/>
      <c r="B472" s="80" t="s">
        <v>316</v>
      </c>
      <c r="C472" s="106"/>
      <c r="D472" s="108" t="s">
        <v>298</v>
      </c>
      <c r="E472" s="234">
        <f>SUMIF(E15:E470,D472,C15:C470)</f>
        <v>133.52799999999991</v>
      </c>
      <c r="F472" s="234">
        <f>SUMIF(F15:F468,D472,C15:C468)</f>
        <v>133.52799999999991</v>
      </c>
    </row>
    <row r="473" spans="1:55" s="1" customFormat="1" ht="14.4" thickBot="1">
      <c r="A473" s="37"/>
      <c r="B473" s="38" t="s">
        <v>553</v>
      </c>
      <c r="C473" s="39"/>
      <c r="D473" s="81"/>
      <c r="E473" s="235">
        <f>SUM(C15:C468)</f>
        <v>167.13399999999987</v>
      </c>
      <c r="F473" s="236">
        <f>F470+F471+F472</f>
        <v>167.1339999999999</v>
      </c>
    </row>
    <row r="474" spans="1:55" s="1" customFormat="1" ht="13.8">
      <c r="A474" s="2"/>
      <c r="B474"/>
      <c r="C474"/>
      <c r="D474"/>
      <c r="F474" s="23"/>
    </row>
    <row r="475" spans="1:55" s="1" customFormat="1" ht="13.8">
      <c r="A475" s="2"/>
      <c r="B475"/>
      <c r="C475" s="22"/>
      <c r="D475" s="21"/>
      <c r="E475" s="21"/>
      <c r="F475" s="21"/>
    </row>
    <row r="476" spans="1:55" s="1" customFormat="1" ht="13.8">
      <c r="A476" s="2"/>
      <c r="B476" s="21" t="s">
        <v>803</v>
      </c>
      <c r="C476"/>
      <c r="D476"/>
      <c r="E476"/>
      <c r="F476"/>
    </row>
    <row r="477" spans="1:55" ht="14.4">
      <c r="B477"/>
      <c r="C477"/>
      <c r="D477"/>
      <c r="E477"/>
      <c r="F477" s="21"/>
      <c r="G477" s="8"/>
    </row>
    <row r="478" spans="1:55" ht="35.4" customHeight="1">
      <c r="B478" s="277" t="s">
        <v>804</v>
      </c>
      <c r="C478" s="277"/>
      <c r="D478" s="277"/>
      <c r="E478" s="277"/>
      <c r="F478" s="277"/>
      <c r="G478" s="8"/>
    </row>
    <row r="479" spans="1:55" ht="14.4">
      <c r="B479"/>
      <c r="C479" s="25"/>
      <c r="D479"/>
      <c r="E479" s="21"/>
      <c r="F479" s="21"/>
      <c r="G479" s="8"/>
    </row>
    <row r="480" spans="1:55" ht="14.4">
      <c r="B480"/>
      <c r="C480"/>
      <c r="D480"/>
      <c r="E480" s="21"/>
      <c r="F480" s="21"/>
      <c r="G480" s="8"/>
    </row>
  </sheetData>
  <mergeCells count="9">
    <mergeCell ref="B478:F478"/>
    <mergeCell ref="A10:F10"/>
    <mergeCell ref="B1:F2"/>
    <mergeCell ref="A4:A9"/>
    <mergeCell ref="B4:B9"/>
    <mergeCell ref="C4:C9"/>
    <mergeCell ref="D4:D9"/>
    <mergeCell ref="E4:E9"/>
    <mergeCell ref="F4:F9"/>
  </mergeCells>
  <conditionalFormatting sqref="F16 F130 F252 F300 F372 F376 F428 F432 F437">
    <cfRule type="cellIs" dxfId="2" priority="7" operator="equal">
      <formula>"B"</formula>
    </cfRule>
    <cfRule type="cellIs" dxfId="1" priority="8" operator="equal">
      <formula>"C"</formula>
    </cfRule>
    <cfRule type="cellIs" dxfId="0" priority="9" operator="equal">
      <formula>"D"</formula>
    </cfRule>
  </conditionalFormatting>
  <pageMargins left="0.23622047244094491" right="0.23622047244094491" top="0.78740157480314965" bottom="0.74803149606299213" header="0.39370078740157483" footer="0.74803149606299213"/>
  <pageSetup paperSize="9" fitToWidth="0" fitToHeight="0" orientation="landscape" r:id="rId1"/>
  <headerFooter alignWithMargins="0">
    <oddHeader>&amp;LCarnikavas novads, 2019. gads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7636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Uzturēšanas klases 2023 Ādaži</vt:lpstr>
      <vt:lpstr>Uzturēšanas klases2023Carnikava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Edite Line</cp:lastModifiedBy>
  <cp:revision>7</cp:revision>
  <cp:lastPrinted>2024-08-16T10:28:15Z</cp:lastPrinted>
  <dcterms:created xsi:type="dcterms:W3CDTF">2018-11-29T07:16:13Z</dcterms:created>
  <dcterms:modified xsi:type="dcterms:W3CDTF">2024-10-02T13:52:58Z</dcterms:modified>
</cp:coreProperties>
</file>