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X:\DOMES_SEDES\AVIZEI un MAJAS LAPAI\2019.gads\04_APRĪLIS\"/>
    </mc:Choice>
  </mc:AlternateContent>
  <xr:revisionPtr revIDLastSave="0" documentId="8_{6FE13FDA-73F7-4396-A00B-45ED3B3F78A6}" xr6:coauthVersionLast="43" xr6:coauthVersionMax="43" xr10:uidLastSave="{00000000-0000-0000-0000-000000000000}"/>
  <bookViews>
    <workbookView xWindow="-120" yWindow="-120" windowWidth="29040" windowHeight="15840" xr2:uid="{00000000-000D-0000-FFFF-FFFF00000000}"/>
  </bookViews>
  <sheets>
    <sheet name="1. ES fondu projekti" sheetId="1" r:id="rId1"/>
    <sheet name="2. Pašvaldību projekti un ĀU pr" sheetId="2" r:id="rId2"/>
  </sheets>
  <calcPr calcId="181029"/>
</workbook>
</file>

<file path=xl/calcChain.xml><?xml version="1.0" encoding="utf-8"?>
<calcChain xmlns="http://schemas.openxmlformats.org/spreadsheetml/2006/main">
  <c r="P9" i="2" l="1"/>
  <c r="O9" i="2"/>
  <c r="G17" i="1" l="1"/>
  <c r="G20" i="1" l="1"/>
  <c r="G19" i="1"/>
  <c r="H17" i="1"/>
  <c r="I17" i="1"/>
  <c r="J17" i="1"/>
  <c r="K17" i="1"/>
  <c r="L17" i="1"/>
  <c r="N17" i="1"/>
  <c r="O17" i="1"/>
  <c r="P17" i="1"/>
  <c r="R17" i="1"/>
  <c r="S17" i="1"/>
  <c r="T17" i="1"/>
  <c r="V17" i="1"/>
  <c r="W17" i="1"/>
  <c r="X17" i="1"/>
  <c r="M13" i="1"/>
  <c r="Q13" i="1"/>
  <c r="U13" i="1"/>
  <c r="Y13" i="1"/>
  <c r="M9" i="2" l="1"/>
  <c r="Q9" i="2" l="1"/>
  <c r="J9" i="2"/>
  <c r="H9" i="2"/>
  <c r="G9" i="2"/>
  <c r="R7" i="2"/>
  <c r="N6" i="2"/>
  <c r="N9" i="2" s="1"/>
  <c r="K6" i="2"/>
  <c r="R6" i="2" l="1"/>
  <c r="R9" i="2" s="1"/>
  <c r="K9" i="2"/>
  <c r="AA10" i="1" l="1"/>
  <c r="Z10" i="1"/>
  <c r="Z12" i="1" l="1"/>
  <c r="AA8" i="1"/>
  <c r="Z8" i="1" l="1"/>
  <c r="Z15" i="1" l="1"/>
  <c r="M16" i="1" l="1"/>
  <c r="M12" i="1"/>
  <c r="M10" i="1"/>
  <c r="M8" i="1"/>
  <c r="Q16" i="1"/>
  <c r="Q12" i="1"/>
  <c r="Q10" i="1"/>
  <c r="Q8" i="1"/>
  <c r="U16" i="1"/>
  <c r="U12" i="1"/>
  <c r="U10" i="1"/>
  <c r="U8" i="1"/>
  <c r="Y8" i="1"/>
  <c r="Y10" i="1"/>
  <c r="Y12" i="1"/>
  <c r="Y16" i="1"/>
  <c r="I6" i="2"/>
  <c r="I9" i="2" s="1"/>
  <c r="Y17" i="1" l="1"/>
  <c r="U17" i="1"/>
  <c r="Q17" i="1"/>
  <c r="M17" i="1"/>
  <c r="AA16" i="1"/>
  <c r="AA17" i="1" s="1"/>
  <c r="Z16" i="1"/>
  <c r="Z17" i="1" s="1"/>
  <c r="I13" i="2" l="1"/>
  <c r="K12" i="2"/>
  <c r="R13" i="2" l="1"/>
  <c r="N13" i="2"/>
  <c r="O12" i="2"/>
  <c r="R12" i="2" s="1"/>
  <c r="N12" i="2"/>
  <c r="U20" i="1" l="1"/>
  <c r="M20" i="1"/>
  <c r="AB10" i="1"/>
  <c r="AB17" i="1" s="1"/>
  <c r="AA19" i="1" l="1"/>
  <c r="Z19" i="1"/>
  <c r="U19" i="1" l="1"/>
  <c r="Q19" i="1"/>
</calcChain>
</file>

<file path=xl/sharedStrings.xml><?xml version="1.0" encoding="utf-8"?>
<sst xmlns="http://schemas.openxmlformats.org/spreadsheetml/2006/main" count="206" uniqueCount="172">
  <si>
    <t>Nr.p.k.</t>
  </si>
  <si>
    <t>Projekta nosaukums</t>
  </si>
  <si>
    <t>Pašvaldības lēmuma datums un Nr.</t>
  </si>
  <si>
    <t>2017.gadā plānotās aktivitātes</t>
  </si>
  <si>
    <t>pašv.fin., eiro</t>
  </si>
  <si>
    <t>Normatīvais regulējums/ atlases kārta</t>
  </si>
  <si>
    <t>08.03.2016. MK noteikumi Nr. 152/ 2.kārta</t>
  </si>
  <si>
    <t>kopā, eiro</t>
  </si>
  <si>
    <t>Projekta plānotais  termiņš</t>
  </si>
  <si>
    <t>17.05.2016. MK noteikumi Nr.310</t>
  </si>
  <si>
    <t>valsts fin., eiro</t>
  </si>
  <si>
    <t>24.05.2016. MK noteikumi Nr.323</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</si>
  <si>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</si>
  <si>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</si>
  <si>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</si>
  <si>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</si>
  <si>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09.08.2016. MK noteikumi Nr.519</t>
  </si>
  <si>
    <t>Nav plānotas aktivitātes 2017.g. Projektēšana plānota 2018.g.</t>
  </si>
  <si>
    <t xml:space="preserve">13.10.2015 MK noteikumi Nr.593/3.kārta
</t>
  </si>
  <si>
    <t xml:space="preserve">27.09.2016 Nr.180 "Par projektu "Muižas ielas industriālās terotorijas infrastruktūras sakārtošana ražošanas zonas oieejamības un uzņēmējdarbības vides uzlabošanai Āsdažu novadā"  īstenošanu
</t>
  </si>
  <si>
    <t xml:space="preserve">18.08.2015 MK noteikumi Nr.475
</t>
  </si>
  <si>
    <t xml:space="preserve">27.12.2016 Nr.250 "Par Laveru grants ceļa pārbūves sadalīšanu posmos" 
</t>
  </si>
  <si>
    <t>Brauktruves segas konstrukcijas, nobrauktuvju un caurteku izbūve un apzaļumošana, nogāžu un tekņu nostiprināšana.</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</si>
  <si>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</si>
  <si>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</si>
  <si>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</si>
  <si>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</si>
  <si>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</si>
  <si>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</si>
  <si>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2016-2018</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</si>
  <si>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</si>
  <si>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</si>
  <si>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</si>
  <si>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</si>
  <si>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</si>
  <si>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</si>
  <si>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</si>
  <si>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</si>
  <si>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</si>
  <si>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</si>
  <si>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</si>
  <si>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2.2.</t>
  </si>
  <si>
    <t>2017.-2019.</t>
  </si>
  <si>
    <t>N.Masaļskis</t>
  </si>
  <si>
    <t>Tehniskais pr.v-P.Sabļins, ERAF daļa-G.Dundure</t>
  </si>
  <si>
    <t>A.Dundurs</t>
  </si>
  <si>
    <t>Kopā</t>
  </si>
  <si>
    <t>cits finansējums, eiro*</t>
  </si>
  <si>
    <t>2016-2019</t>
  </si>
  <si>
    <t>2018.-2019.</t>
  </si>
  <si>
    <t>1. Pārbūvēta Muižas ielas 996 metru garumā paaugstinot ielas seguma nestspēju, izbūvējot apvienoto gājēju/velosipēdistu celiņu, lietus ūdens atvades sistēmu un ielas apgaismojumu, nodrošinot publiskās infrastruktūras sakārtošanu komercdarbības teritorijas piekļuvei;  
2. Izbūvēti un pārbūvēti ūdensvada tīkli Muižas ielā 644,6 metru garumā  un Jaunceriņu, Vectiltiņu un Katlapu ceļos 1811 metru garumā, uzlabojot ūdensapgādes sistēmu un divpusējo ūdens piegādi Muižas ielas komercdarbības teritorijā; 
3. Izbūvēti kanalizācijas tīkli  Muižas ielā 1050 metru garumā un Jaunceriņu, Vectiltiņu un Katlapu ceļos 1517,9 metru garumā paplašinot kanalizācijas tīklu  sistēmu Muižas ielas komercdarbības teritorijā, kā arī izbūvēta kanalizācijas sūkņu stacija.</t>
  </si>
  <si>
    <t>1.8.</t>
  </si>
  <si>
    <t>H2020 projekts "Save your bUildiNg by SavINg Energy. Begin to move more quickly" (projekta akronīms: Accelerate SUNShINE)</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</si>
  <si>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</si>
  <si>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</si>
  <si>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2019-2020</t>
  </si>
  <si>
    <t>Attekas ielas turpinājuma, savienojuma ar Pirmo ielu un siltumtrases no katlu mājas Attekas ielā 43 līdz Gaujas ielai 16 izbūve Ādažos</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</si>
  <si>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</si>
  <si>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</si>
  <si>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</si>
  <si>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1.9.</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</si>
  <si>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</si>
  <si>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</si>
  <si>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</si>
  <si>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</si>
  <si>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</si>
  <si>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</si>
  <si>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</si>
  <si>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</si>
  <si>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</si>
  <si>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</si>
  <si>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</si>
  <si>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</si>
  <si>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</si>
  <si>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</si>
  <si>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1.10.</t>
  </si>
  <si>
    <t>PROJEKTĀ VISAS PLĀNOTĀS AKTIVITĀTES</t>
  </si>
  <si>
    <t>2018.GADĀ PLĀNOTĀS AKTIVITĀTES</t>
  </si>
  <si>
    <t>PROJEKTA AKTIVITĀTES</t>
  </si>
  <si>
    <t>PLĀNOTAIS INDIKATĪVAIS FINANSĒJUMS, 2016-2020.</t>
  </si>
  <si>
    <t>Projekta plānotais īstenošanas termiņš</t>
  </si>
  <si>
    <t xml:space="preserve">Kopā, eiro </t>
  </si>
  <si>
    <t>-</t>
  </si>
  <si>
    <t>1.11.</t>
  </si>
  <si>
    <t>2018.-2020.</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</si>
  <si>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</si>
  <si>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t>SAM 9242 projekts "Pasākumi vietējas sabiedrības veselības veicināšanai
Ādažu novadā"</t>
  </si>
  <si>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</si>
  <si>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</si>
  <si>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</si>
  <si>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_Plānots īstenot Muižas ielas pārbūvi. Muižas ielā plānots turpināt LŪK un ūdenssaimniecības tīklu izbūvi, veikt apgaismojuma un gājēju/veloceliņa  izbūvi,  kā arī Muižas ielas seguma atjaunošanu.</t>
  </si>
  <si>
    <t>Plānots īstenot būvdarbus Laveru ceļa grants seguma pārbūvei.</t>
  </si>
  <si>
    <t xml:space="preserve">_Organizēt būvprojekta ekspertīzi                                  _Precizēt iespējas ar VARAM par projekta īstenošanu no 2019. gada. Projekta īstenošana ir atkarīga no ES fondu līdzekļu pieejamības.                                        </t>
  </si>
  <si>
    <t xml:space="preserve">SAM 331."Muižas ielas industriālās teritorijas infrastruktūras sakārtošana ražošanas zonas pieejamības un uzņēmējdarbības vides uzlabošanai Ādažu novadā" 
</t>
  </si>
  <si>
    <t xml:space="preserve">ELFLA projekts "Laveru ceļa grants seguma pārbūve"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</si>
  <si>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</si>
  <si>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</si>
  <si>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t>
  </si>
  <si>
    <t>Mežaparka ceļa pārbūve, Kadagā</t>
  </si>
  <si>
    <t>A.Brūvers</t>
  </si>
  <si>
    <t>2018-2020</t>
  </si>
  <si>
    <t>Būvprojekta izstrāde</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</si>
  <si>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</si>
  <si>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</si>
  <si>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Dienas aprūpes centra pieaugušajiem ar garīga rakstura traucējumiem un rehabilitācijas pakalpojumi bērniem ar funkcionāla rakstura traucējumiem būvniecība un iekārtošana</t>
  </si>
  <si>
    <t>Pārbūvējamā ceļa posma garums sastāda 4,8km (Iļķenes ceļa posms no A1 autoceļa līdz Mežaparka ceļam - 1 km, Mežaparka ceļa posms no Iļķenes ceļa līdz Smilšu ielai 2,2km, Mežaparka ceļa posms no Smilšu ielas līdz Kadagas ceļam 1,6 km.</t>
  </si>
  <si>
    <t>Ūdenssaimniecības attīstība Ādažos III kārta</t>
  </si>
  <si>
    <t xml:space="preserve">2018. - 2019. </t>
  </si>
  <si>
    <t>Ūdenssaimniecības attīstība Ādažos III. kārta</t>
  </si>
  <si>
    <t>1.3.</t>
  </si>
  <si>
    <t>1.5.</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</si>
  <si>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</si>
  <si>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I.Henilane</t>
  </si>
  <si>
    <t>Projekta vadītājs ERAF daļa - Inita Henilane, tehniskais projekta vadītājs-Iveta Grīviņa</t>
  </si>
  <si>
    <t xml:space="preserve">_ Organizēt būvprojekta izstrādi centra būvniecībai.                        _Sagatavot iepirkuma dokumentāciju projektēšanas un būvdarbu iepirkumam.                                                                                                       _Turpināt sabiedrības inforrmēšanu.                                                             </t>
  </si>
  <si>
    <t>Projekta vadītājs ERAF daļa - Inga Pērkone, tehniskais projekta vadītājs-A.Brūvers</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</si>
  <si>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t>
  </si>
  <si>
    <t>_Būvdarbu uzsākšana _Būvuzraudzības pakalpojuma organizēšana_Būvdarbu pabeigšana</t>
  </si>
  <si>
    <t>Projekts pabeigts 13.12.2018.</t>
  </si>
  <si>
    <t>ERAF daļa- G.Dundure, Tehniskais pr.v-N.Breidaks, P.Sabļins</t>
  </si>
  <si>
    <t>Projekta vadītājs ERAF daļa -Gunta Dundure, tehniskais projekta vadītājs-L.Breidaka</t>
  </si>
  <si>
    <t>I.Pērkone, N.Masaļskis, A.Zēbergs</t>
  </si>
  <si>
    <t>ERAF daļa- G.Dundure, Tehniskais pr.v-P.Sabļins</t>
  </si>
  <si>
    <t>2016.-2018.</t>
  </si>
  <si>
    <t>Plānotie projeti</t>
  </si>
  <si>
    <t xml:space="preserve">SAM 511 projekts
“Pielāgošanās klimata pārmaiņām, samazinot plūdu un krasta erozijas riskus”
 2.daļa
</t>
  </si>
  <si>
    <t xml:space="preserve"> 2020-2022 (2.d.)</t>
  </si>
  <si>
    <t xml:space="preserve">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</si>
  <si>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ĪSTENOTĀS AKTIVITĀTES NO 02.01.-31.03.2019.</t>
  </si>
  <si>
    <t xml:space="preserve">2017-2022. </t>
  </si>
  <si>
    <t xml:space="preserve">SAM 511 projekts
“Pielāgošanās klimata pārmaiņām, samazinot plūdu un krasta erozijas riskus”
1.daļa
</t>
  </si>
  <si>
    <t xml:space="preserve">Plānots Projekta 1. daļas ietvaros atjaunot Ādažu centra poldera esošo dambi pik. 00/00-15/57 un krājbaseinu, pārbūvēt centra poldera sūkņu staciju, kā arī veikt krastu stiprinājumu izbūvi posmā no A-1 līdz Kadagas tiltam, izskalojuma vietās.
</t>
  </si>
  <si>
    <t>Cits finansējums</t>
  </si>
  <si>
    <t>t.sk.ES fondu finansējums, eiro</t>
  </si>
  <si>
    <t>t.sk.2019.GADĀ PLĀNOTĀS AKTIVITĀTES</t>
  </si>
  <si>
    <t>Plānotais finansējums, eiro</t>
  </si>
  <si>
    <t>Plānotais kopējais finansējums, eiro</t>
  </si>
  <si>
    <t>Kopā, eiro</t>
  </si>
  <si>
    <t>Tiks precizēts pēc iepikuma</t>
  </si>
  <si>
    <t>Nav veiktas.</t>
  </si>
  <si>
    <t>Jāsagaida EK pozitīvs lēmums par snieguma ietvara izpildi (pēc 31.12.2018.)  un ES finansējuma piešķiršanu 2.daļas realizācijai. Pēs šāda lēmuma pieņemšanas domei jālemj par projekta iespējamo realizāciju.</t>
  </si>
  <si>
    <t>Pabeigt jaunās skolas ēkas 1. un 2.kārtas izbūvi. Jaunajā mācību gadā mācības uzsākt jaunajā skolas ēkā.</t>
  </si>
  <si>
    <t>Noslēgt EPC līgumus par abu publisko ēku (Ādažu PII un Ādažu slimnīca) vispārējo atjaunošanu, veikt šo ēku vispārējo atjaunošanu ar 5 gadu garantiju energoefektivitātes rādītājiem. Noslēgt EPC līgumus par 6 daudzdzīvokļu dzīvojamo ēku visaptverošu atjaunošanu. Veikt publicitātes un mārketinga aktivitātes.</t>
  </si>
  <si>
    <t xml:space="preserve">CFLA 30.01.2019.iesniegts gala maksājuma pieprasījums (MP8). </t>
  </si>
  <si>
    <t>Muižas ielas pārbūves būvdarbi ekspluatācijā nodoti 2018.gada 28.decembrī. 2019.gadā plānots iesniegt CFLA nepieciešamos dokumentus gala maksājuma saņemšanai.Tiks apkopo informācija par projekta īstenošanas rezultātā sasniegto iznākumu  rādītajiem,  informācikja jāiesniedz CFLA. Plānots uzsākt projekta uzraudzību.</t>
  </si>
  <si>
    <t>Plānots veikt būvdarbu iepirkuma un būvuzraudzības iepirkuma procedūras. Pēc Vienošanās ar CFLA noslēgšanas par projekta īstenošanu , uzsākt projektā plānotos būvdarbus.</t>
  </si>
  <si>
    <t>Plānots noslēgt Vienošanos ar CFLA par projekta īstenošanu un uzsākt būvdarbus, būvuzraudzību un autoruzraudzību. Plānots pārbūvēt aizsargadambi un sūkņu staciju.</t>
  </si>
  <si>
    <t>12.03.2019.iepirkuma procedūras rezultātā izvēlēts būvdarbu veicējs SIA "Valkas meliorācija". 15.03.2019.iepirkuma procedūras rezultātā izvēlēts būvuzraudzības pakalpojumu sniedzēja SIA "Firma L4".</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</si>
  <si>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21.Dalība dambretes turnīros. 22. Laborantu un citu speciālistu piesaiste mācību stundās un ārpusstundu pasākumos 23. Individuālais pedagoga darbs (konsultācijas, nodarbības fizikā un ar to saistītajās zinātnēs) ar talantīgiem izglītojamiem, individualizētais pedagoga atbalsts izglītojamajiem ar vispārējiem un /vai zemiem sasniegumiem 24. Tehniskās darbnīcas Tehnoannas pagrabos.</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</si>
  <si>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13.Praktiskas nodarbības AHHA centrā Tartu. 14.Radošā darbnīca Jaunie talanti. 15. Radošās darbnīcas Latvijas Dabas muzejā. 16.Iesaistīšanās mācību priekšmetu atklātajās olimpiādēs. 17. Laborantu un citu speciālistu piesaiste mācību stundās un ārpusstundu pasākumos 18. Individuālais pedagoga darbs (konsultācijas, nodarbības fizikā un ar to saistītajās zinātnēs) ar talantīgiem izglītojamiem, individualizētais pedagoga atbalsts izglītojamajiem ar vispārējiem un /vai zemiem sasniegumiem 19. Tehniskās darbnīcas Tehnoannas pagrabos.</t>
  </si>
  <si>
    <t>Projekta ieviešanas uzrraudzība.</t>
  </si>
  <si>
    <t>Plānotas aktivitātes un pasākumi veselības veicināšanai dažādām vecumu grupām – (ritmika, vispārattīstošā vingrošana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</si>
  <si>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1.Dienas aprūpes centra pieaugušajiem ar garīga rakstura traucējumiem un rehabilitācijas pakalpojumi bērniem ar funkcionāla rakstura traucējumiem projektēšana un būvniecība.                                                                                       2.Projekta pieteikuma iesniegšana CFLA un vienošanās noslēgšana par projekta ieviešanu.</t>
  </si>
  <si>
    <t xml:space="preserve">1.09.01.2019. noorganizēta  sanāksme ar potenciālajiem dienas aprūpes centra un rehabilitācijas centra piegādātājiem.                                                                                                      2. 28.01.2019. tika izsludināts atkārtots apvienotais iepirkums uz dienas aprūpes centra un rehabilitācijas centra projektēšanu, autoruzraudzību  un būvniecību. Noteiktajā piedāvājumu iesniegšanas termiņā 19.02.2019.tika iesniegts viens pretendenta piedāvājums. 22.02.2019. iepirkums tika pārtraukts bez rezultāta dēļ pretendenta neatbilstībām iepirkuma nolikuma  un PIL prasībām (dēļ neatbilstības kvalifikācijas prasībām).                                    
3.15.03.2019. tika izsludināts atkārtots iepirkums uz dienas aprūpes centra un rehabilitācijas centra projektēšanu, autoruzraudzību  un būvniecību ar piedāvājumu iesniegšanas termiņu 09.04.2019. un netika iesniegts neviens piedāvājums.                                                                                          4. 22.03.2019. iensiegts projekta pieteikums CFLA.    
            </t>
  </si>
  <si>
    <r>
      <t>28.03.2017. ĀND sēdes protokols Nr.6 14.</t>
    </r>
    <r>
      <rPr>
        <sz val="13"/>
        <color theme="1"/>
        <rFont val="Calibri"/>
        <family val="2"/>
        <charset val="186"/>
      </rPr>
      <t>§ Par dalību ESF projektā “Atbalsts izglītojamo individuālo kompetenču attīstībai”</t>
    </r>
  </si>
  <si>
    <t xml:space="preserve">1) 15.02.2019. Iepirkumu komisija pieņēma lēmumu līguma slēgšanas tiesības iepirkumā "Ādažu pirmsskolas izglītības iestādes "Strautiņš" fasādes vienkāršotā atjaunošana" piešķirts SIA "BūvKORE".                                                                                                                    2)  26.02.2019. dome pieņēma lēmumu Nr. 36 par grozījumiem domes 24.10.2017. lēmumā Nr. 244 par līdzfinansējuma nodrošināšanu SAM 4.2.2. projektam - tika precizētas projekta kopējās izmaksas un nolemts ņemt aizņēmumu Valsts kasē būvdarbu veikšanai.                                                                              3) 19.03.2019. noslēdzās pieteikumu pieņemšana Ādažu PII ēkas fasādes vienkāršotās atjaunošanas būvuzraudzības iepirkumā. Vēl notiek pretendentu vērtēšana.                                                                                    4) Ar SIA "BūvKORE" noslēgts līgums par Ādažu PII "Strautiņš" ēkas fasādes vienkāršoto atjaunošanu.                                                                                           5) Notiek regulāras tikšanās un darba grupas, lai pārrunātu jautājumus par Ādažu PII darbību Ādažu vidusskolas telpās.                                                                     6) 28.03.2019. notika Ādažu pašvaldības un bērnudārza pārstāvju tikšanās ar Ādažu PII bērnu vecākiem. </t>
  </si>
  <si>
    <t>Būvdarbu izpilde-objekts nodots ekspluatācijā 2018.gada decembrī</t>
  </si>
  <si>
    <t>Plānots uzsākt projekta uzraudzību</t>
  </si>
  <si>
    <t>Nav veiktas</t>
  </si>
  <si>
    <t>2.3.</t>
  </si>
  <si>
    <t>*AŪ un KF finansējums</t>
  </si>
  <si>
    <t>04.01.2019. būve ir nodota ekspluatācijā</t>
  </si>
  <si>
    <t>Projektēšana</t>
  </si>
  <si>
    <t>Projektēšama</t>
  </si>
  <si>
    <t>ĀDAŽU NOVADA DOMES ĪSTENOTIE PROJEKTI, izpildi 2019.g.1.ceturksnī</t>
  </si>
  <si>
    <t>1. ES fondu un citu ārvalstu finanšu instrumentu projekti</t>
  </si>
  <si>
    <t>2. Pašvaldības projekti</t>
  </si>
  <si>
    <t>Veikt  Ādažu PII "Strautiņš" ēkas fasādes vienkāršoto atjaunošanu.</t>
  </si>
  <si>
    <t>1) Iedzīvotājiem regulāri tiek sniegta informācija par iespēju atjaunot daudzdzīvokļu dzīvojamās ēkas ar EPC.                                                                     2) Regulāri tiek publicēta informācija par projekta aktivitātēm pašvaldības mājas lapā, sociālajos tīklos, "Ādažu Vēstīs".                                                 3) 2019.gada sākumā tika izstrādāts "Ādažu slimnīcas" fasādes vienkāršotās atjaunošanas. Ēkas īpašnieki tuprina diskusijas ar banku par projekta finansēšanas iespējām.                                                                                   4) 23.01.2019. notika pirmā pastaiga ar termogrāfu - Ādažos.                                                                                           5) 29.01.2019. dome pieņēma lēmumu par subsīdiju piešķiršanu pilotēkai - daudzdzīvokļu dzīvojamajai ēkai Gaujas ielā 25, K-1 energoaudita veikšanai.                                                         6) 25.02.2019. notika otra pastaiga ar termogrāfu - Kadagā.                                                                                 7) 27.02.2019. notika pieredzes apmaiņas brauciens uz Salaspili.                                                                                                                    8) 05.03.2019. notika sapulces ar divu pilotēku (Pirmā ielā 31 un Pirmā ielā 35) dzīvokļu īpašniekiem par ēku tehnsiko projektu izstrādi.                                                                                                                         9) 21.03.2019. ar SIA "BūvKORE" tika noslēgts Ādažos pirmais EPC līgums - par Ādažu PII ēkas fasādes vienkāršotu atjaunošanu.</t>
  </si>
  <si>
    <t>1) Tiek turpināta 1. un 2.kārtas būvniecība                                                          2) 26.03.2019. ar SIA "Brangi" tika noslēgta vienošanās par 26.09.2018. līguma Nr. JUR 2018-09/689 izbeigšanu.                             3) 07.03.2019. tika noslēgta vienošanās ar SIA "Nams" par izmaiņām būvprojektā "Jaunā skolas ēka Ādažos" (par ģenplāna un kārtu sadlījuma izmaiņu projektu.                                                                      4) 11.02.2019. CFLA apstiprināja maksājumu pieprasījumu Nr. 3 (apstiprinātas attiecināmas izmaksas 4 601 926 EUR apmērā).</t>
  </si>
  <si>
    <t>Sagatavota tehniskā specifikācija Ataru ceļa pārbūvei, izsludināta iepirkumu procedūra 29.03.2019. Sagatvoti projekta iesnieguma precizējumi iesniegšanai CFLA.</t>
  </si>
  <si>
    <t xml:space="preserve">1) Iesniegts maksājuma pieprasījums Nr.7 par 2018.gada 2. pusgadā veiktajām aktivitātēm un E12 veidlapa ar pasākumu dalībnieku anketām, kas saskaņots no CFLA puses, vairākkārt precizēts un apstiprināts iepirkuma plāns no CFLA puses, veikta regulāra  korespondence ar CFLA par projekta sagatavošanas jautājumiem.                                                                                                                  2. Organizētas cenu aptaujas par fizisko aktivitāšu nodarbībām pirmsskolas un skolas vecuma bērniem; grupu nodarbību seksuālās un reproduktīvās veselības veicināšanai skolas vecuma bērniem organizēšana un vadīšana; lekcijuvadīšanai  bērnu vecākiem, pedagogiem un citiem interesentiem par skolas vecuma bērnu seksuālās un reproduktīvās veselības veicināšanai; otbalsta grupas vecākiem, kuriem ir bērni ar īpašām vajadzībām vadīšana.                                                                                   3. Š.g. februārī un martā vadītas fizisko aktivitāšu nodarbības (ritmika un vingrošana) pirmsskolas vecuma bērniem Ādažu PII "Strautiņš un Kadagas PII un kalanētikas nodarbības skolas vecuma bērniem; š.g. martā novadīta viena atbalsta grupas nodarbība vecākiem, kuriem ir bērni ar īpašām vajadzībām.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</si>
</sst>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4" x14ac:knownFonts="1">
    <font>
      <sz val="11"/>
      <color theme="1"/>
      <name val="Calibri"/>
      <family val="2"/>
      <charset val="186"/>
      <scheme val="minor"/>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sz val="14"/>
      <color theme="1"/>
      <name val="Arial"/>
      <family val="2"/>
      <charset val="186"/>
    </font>
    <font>
      <b/>
      <sz val="14"/>
      <color theme="1"/>
      <name val="Arial"/>
      <family val="2"/>
      <charset val="186"/>
    </font>
    <font>
      <sz val="14"/>
      <color theme="1"/>
      <name val="Calibri"/>
      <family val="2"/>
      <charset val="186"/>
      <scheme val="minor"/>
    </font>
    <font>
      <b/>
      <sz val="14"/>
      <color rgb="FFFF0000"/>
      <name val="Arial"/>
      <family val="2"/>
      <charset val="186"/>
    </font>
    <font>
      <sz val="14"/>
      <name val="Arial"/>
      <family val="2"/>
      <charset val="186"/>
    </font>
    <font>
      <sz val="14"/>
      <color rgb="FFFF0000"/>
      <name val="Arial"/>
      <family val="2"/>
      <charset val="186"/>
    </font>
    <font>
      <i/>
      <sz val="14"/>
      <color theme="1"/>
      <name val="Arial"/>
      <family val="2"/>
      <charset val="186"/>
    </font>
    <font>
      <sz val="11"/>
      <color theme="1"/>
      <name val="Calibri"/>
      <family val="2"/>
      <charset val="186"/>
      <scheme val="minor"/>
    </font>
    <font>
      <b/>
      <sz val="11"/>
      <color theme="1"/>
      <name val="Calibri"/>
      <family val="2"/>
      <charset val="186"/>
      <scheme val="minor"/>
    </font>
    <font>
      <i/>
      <sz val="13"/>
      <color rgb="FFFF0000"/>
      <name val="Arial"/>
      <family val="2"/>
      <charset val="186"/>
    </font>
    <font>
      <sz val="13"/>
      <color theme="1"/>
      <name val="Calibri"/>
      <family val="2"/>
      <charset val="186"/>
      <scheme val="minor"/>
    </font>
    <font>
      <sz val="13"/>
      <color theme="1"/>
      <name val="Calibri"/>
      <family val="2"/>
      <charset val="186"/>
    </font>
    <font>
      <b/>
      <sz val="14"/>
      <color theme="1"/>
      <name val="Calibri"/>
      <family val="2"/>
      <charset val="186"/>
      <scheme val="minor"/>
    </font>
    <font>
      <b/>
      <i/>
      <sz val="14"/>
      <color theme="1"/>
      <name val="Arial"/>
      <family val="2"/>
      <charset val="186"/>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43" fontId="17" fillId="0" borderId="0" applyFont="0" applyFill="0" applyBorder="0" applyAlignment="0" applyProtection="0"/>
  </cellStyleXfs>
  <cellXfs count="140">
    <xf numFmtId="0" fontId="0" fillId="0" borderId="0" xfId="0"/>
    <xf numFmtId="3" fontId="2" fillId="2" borderId="1" xfId="0" applyNumberFormat="1" applyFont="1" applyFill="1" applyBorder="1" applyAlignment="1">
      <alignment vertical="top" wrapText="1"/>
    </xf>
    <xf numFmtId="0" fontId="2" fillId="2" borderId="0" xfId="0" applyFont="1" applyFill="1"/>
    <xf numFmtId="0" fontId="3" fillId="2" borderId="0" xfId="0" applyFont="1" applyFill="1" applyBorder="1" applyAlignment="1">
      <alignment horizontal="center" wrapText="1"/>
    </xf>
    <xf numFmtId="4" fontId="2" fillId="2" borderId="0" xfId="0" applyNumberFormat="1" applyFont="1" applyFill="1" applyBorder="1" applyAlignment="1">
      <alignment wrapText="1"/>
    </xf>
    <xf numFmtId="0" fontId="7" fillId="2" borderId="1" xfId="0" applyFont="1" applyFill="1" applyBorder="1" applyAlignment="1">
      <alignment wrapText="1"/>
    </xf>
    <xf numFmtId="0" fontId="2" fillId="2" borderId="0" xfId="0" applyFont="1" applyFill="1" applyAlignment="1">
      <alignment wrapText="1"/>
    </xf>
    <xf numFmtId="3" fontId="2" fillId="2" borderId="0" xfId="0" applyNumberFormat="1" applyFont="1" applyFill="1" applyBorder="1" applyAlignment="1">
      <alignment vertical="top" wrapText="1"/>
    </xf>
    <xf numFmtId="0" fontId="10" fillId="2" borderId="1" xfId="0" applyFont="1" applyFill="1" applyBorder="1" applyAlignment="1">
      <alignment vertical="top" wrapText="1"/>
    </xf>
    <xf numFmtId="2" fontId="16" fillId="2" borderId="0" xfId="0" applyNumberFormat="1" applyFont="1" applyFill="1" applyBorder="1" applyAlignment="1">
      <alignment vertical="top" wrapText="1"/>
    </xf>
    <xf numFmtId="4" fontId="16" fillId="2" borderId="0" xfId="0" applyNumberFormat="1" applyFont="1" applyFill="1" applyBorder="1" applyAlignment="1">
      <alignment vertical="top" wrapText="1"/>
    </xf>
    <xf numFmtId="0" fontId="16" fillId="2" borderId="0" xfId="0" applyFont="1" applyFill="1" applyAlignment="1">
      <alignment vertical="top"/>
    </xf>
    <xf numFmtId="0" fontId="10" fillId="2" borderId="0" xfId="0" applyFont="1" applyFill="1" applyAlignment="1">
      <alignment vertical="top" wrapText="1"/>
    </xf>
    <xf numFmtId="0" fontId="16" fillId="2" borderId="0" xfId="0" applyFont="1" applyFill="1" applyBorder="1" applyAlignment="1">
      <alignment vertical="top" wrapText="1"/>
    </xf>
    <xf numFmtId="0" fontId="2" fillId="2" borderId="0" xfId="0" applyFont="1" applyFill="1" applyBorder="1" applyAlignment="1">
      <alignment wrapText="1"/>
    </xf>
    <xf numFmtId="0" fontId="11" fillId="2" borderId="4" xfId="0" applyFont="1" applyFill="1" applyBorder="1" applyAlignment="1">
      <alignment horizontal="center" vertical="top" wrapText="1"/>
    </xf>
    <xf numFmtId="0" fontId="10"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vertical="top"/>
    </xf>
    <xf numFmtId="0" fontId="15" fillId="2" borderId="0" xfId="0" applyFont="1" applyFill="1" applyAlignment="1">
      <alignment horizontal="center" vertical="top" wrapText="1"/>
    </xf>
    <xf numFmtId="0" fontId="1" fillId="2" borderId="4" xfId="0" applyFont="1" applyFill="1" applyBorder="1" applyAlignment="1">
      <alignment horizontal="center" vertical="top" wrapText="1"/>
    </xf>
    <xf numFmtId="0" fontId="2" fillId="2" borderId="1" xfId="0" applyFont="1" applyFill="1" applyBorder="1" applyAlignment="1">
      <alignment vertical="top"/>
    </xf>
    <xf numFmtId="3" fontId="4" fillId="2" borderId="1" xfId="0" applyNumberFormat="1" applyFont="1" applyFill="1" applyBorder="1" applyAlignment="1">
      <alignment vertical="top" wrapText="1"/>
    </xf>
    <xf numFmtId="3" fontId="2" fillId="2" borderId="1" xfId="0" applyNumberFormat="1" applyFont="1" applyFill="1" applyBorder="1" applyAlignment="1">
      <alignment horizontal="center" vertical="top" wrapText="1"/>
    </xf>
    <xf numFmtId="0" fontId="2" fillId="2" borderId="0" xfId="0" applyFont="1" applyFill="1" applyBorder="1"/>
    <xf numFmtId="3" fontId="2" fillId="2" borderId="0" xfId="0" applyNumberFormat="1" applyFont="1" applyFill="1" applyBorder="1" applyAlignment="1">
      <alignment vertical="top"/>
    </xf>
    <xf numFmtId="0" fontId="2" fillId="2" borderId="0" xfId="0" applyFont="1" applyFill="1" applyAlignment="1">
      <alignment vertical="top"/>
    </xf>
    <xf numFmtId="0" fontId="2" fillId="2" borderId="0" xfId="0" applyFont="1" applyFill="1" applyAlignment="1">
      <alignment horizontal="left" vertical="center"/>
    </xf>
    <xf numFmtId="0" fontId="2" fillId="2" borderId="4" xfId="0" applyFont="1" applyFill="1" applyBorder="1" applyAlignment="1">
      <alignment wrapText="1"/>
    </xf>
    <xf numFmtId="0" fontId="3" fillId="2" borderId="4" xfId="0" applyFont="1" applyFill="1" applyBorder="1" applyAlignment="1">
      <alignment horizontal="center" wrapText="1"/>
    </xf>
    <xf numFmtId="0" fontId="7" fillId="2" borderId="0" xfId="0" applyFont="1" applyFill="1" applyAlignment="1">
      <alignment horizontal="left" vertical="center"/>
    </xf>
    <xf numFmtId="0" fontId="8" fillId="2" borderId="1" xfId="0" applyFont="1" applyFill="1" applyBorder="1" applyAlignment="1">
      <alignment horizontal="center" wrapText="1"/>
    </xf>
    <xf numFmtId="0" fontId="7" fillId="2" borderId="0" xfId="0" applyFont="1" applyFill="1" applyBorder="1" applyAlignment="1">
      <alignment wrapText="1"/>
    </xf>
    <xf numFmtId="0" fontId="7" fillId="2" borderId="0" xfId="0" applyFont="1" applyFill="1"/>
    <xf numFmtId="4" fontId="8" fillId="2" borderId="1" xfId="0" applyNumberFormat="1" applyFont="1" applyFill="1" applyBorder="1" applyAlignment="1">
      <alignment horizontal="center" wrapText="1"/>
    </xf>
    <xf numFmtId="0" fontId="9" fillId="2" borderId="1" xfId="0" applyFont="1" applyFill="1" applyBorder="1" applyAlignment="1">
      <alignment wrapText="1"/>
    </xf>
    <xf numFmtId="0" fontId="6" fillId="2" borderId="0" xfId="0" applyFont="1" applyFill="1" applyAlignment="1">
      <alignment horizontal="center" wrapText="1"/>
    </xf>
    <xf numFmtId="0" fontId="1" fillId="2" borderId="1" xfId="0"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3" fontId="5" fillId="2" borderId="4" xfId="0" applyNumberFormat="1" applyFont="1" applyFill="1" applyBorder="1" applyAlignment="1">
      <alignment horizontal="center" vertical="top"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xf numFmtId="0" fontId="7" fillId="2" borderId="1" xfId="0" applyFont="1" applyFill="1" applyBorder="1" applyAlignment="1">
      <alignment horizontal="center" wrapText="1"/>
    </xf>
    <xf numFmtId="4" fontId="7" fillId="2" borderId="1" xfId="0" applyNumberFormat="1" applyFont="1" applyFill="1" applyBorder="1" applyAlignment="1">
      <alignment horizontal="center" wrapText="1"/>
    </xf>
    <xf numFmtId="2" fontId="7" fillId="2" borderId="1" xfId="0" applyNumberFormat="1" applyFont="1" applyFill="1" applyBorder="1" applyAlignment="1">
      <alignment horizontal="center" wrapText="1"/>
    </xf>
    <xf numFmtId="0" fontId="2" fillId="2" borderId="0" xfId="0" applyFont="1" applyFill="1" applyAlignment="1">
      <alignment horizontal="center" wrapText="1"/>
    </xf>
    <xf numFmtId="0" fontId="1" fillId="2" borderId="1" xfId="0" applyNumberFormat="1" applyFont="1" applyFill="1" applyBorder="1" applyAlignment="1">
      <alignment horizontal="center" vertical="top" wrapText="1"/>
    </xf>
    <xf numFmtId="0" fontId="2" fillId="2" borderId="1" xfId="0" applyFont="1" applyFill="1" applyBorder="1" applyAlignment="1">
      <alignment horizontal="center"/>
    </xf>
    <xf numFmtId="3" fontId="2" fillId="2" borderId="1" xfId="0" applyNumberFormat="1" applyFont="1" applyFill="1" applyBorder="1" applyAlignment="1">
      <alignment horizontal="center" vertical="top"/>
    </xf>
    <xf numFmtId="4" fontId="2" fillId="2" borderId="1" xfId="0" applyNumberFormat="1" applyFont="1" applyFill="1" applyBorder="1" applyAlignment="1">
      <alignment horizontal="center"/>
    </xf>
    <xf numFmtId="3" fontId="2" fillId="2" borderId="1" xfId="0" applyNumberFormat="1" applyFont="1" applyFill="1" applyBorder="1" applyAlignment="1">
      <alignment horizontal="center"/>
    </xf>
    <xf numFmtId="0" fontId="10" fillId="2" borderId="0" xfId="0" applyFont="1" applyFill="1" applyAlignment="1">
      <alignment vertical="top" wrapText="1"/>
    </xf>
    <xf numFmtId="0" fontId="2" fillId="2" borderId="0" xfId="0" applyFont="1" applyFill="1" applyAlignment="1">
      <alignment wrapText="1"/>
    </xf>
    <xf numFmtId="0" fontId="2" fillId="2" borderId="0" xfId="0" applyFont="1" applyFill="1" applyBorder="1" applyAlignment="1">
      <alignment wrapText="1"/>
    </xf>
    <xf numFmtId="0" fontId="10" fillId="3" borderId="1" xfId="0" applyFont="1" applyFill="1" applyBorder="1" applyAlignment="1">
      <alignment vertical="top" wrapText="1"/>
    </xf>
    <xf numFmtId="3" fontId="14" fillId="3" borderId="1" xfId="0" applyNumberFormat="1" applyFont="1" applyFill="1" applyBorder="1" applyAlignment="1">
      <alignment vertical="top" wrapText="1"/>
    </xf>
    <xf numFmtId="0" fontId="10" fillId="3" borderId="1" xfId="0" applyFont="1" applyFill="1" applyBorder="1" applyAlignment="1">
      <alignment horizontal="left" vertical="top" wrapText="1"/>
    </xf>
    <xf numFmtId="3" fontId="10" fillId="3" borderId="1" xfId="0" applyNumberFormat="1" applyFont="1" applyFill="1" applyBorder="1" applyAlignment="1">
      <alignment horizontal="left" vertical="top"/>
    </xf>
    <xf numFmtId="164" fontId="10" fillId="3" borderId="1" xfId="0" applyNumberFormat="1" applyFont="1" applyFill="1" applyBorder="1" applyAlignment="1">
      <alignment horizontal="left" vertical="top" wrapText="1"/>
    </xf>
    <xf numFmtId="165" fontId="10" fillId="2" borderId="0" xfId="1" applyNumberFormat="1" applyFont="1" applyFill="1" applyAlignment="1">
      <alignment vertical="top" wrapText="1"/>
    </xf>
    <xf numFmtId="165" fontId="14" fillId="2" borderId="1" xfId="1" applyNumberFormat="1" applyFont="1" applyFill="1" applyBorder="1" applyAlignment="1">
      <alignment vertical="top" wrapText="1"/>
    </xf>
    <xf numFmtId="3" fontId="14" fillId="2" borderId="1" xfId="0" applyNumberFormat="1" applyFont="1" applyFill="1" applyBorder="1" applyAlignment="1">
      <alignment horizontal="center" vertical="top" wrapText="1"/>
    </xf>
    <xf numFmtId="3" fontId="2" fillId="3" borderId="1" xfId="0" applyNumberFormat="1" applyFont="1" applyFill="1" applyBorder="1" applyAlignment="1">
      <alignment horizontal="center" vertical="top" wrapText="1"/>
    </xf>
    <xf numFmtId="3"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1" fontId="19" fillId="2" borderId="0" xfId="0" applyNumberFormat="1" applyFont="1" applyFill="1" applyAlignment="1">
      <alignment horizontal="center" wrapText="1"/>
    </xf>
    <xf numFmtId="0" fontId="2" fillId="2" borderId="4" xfId="0" applyFont="1" applyFill="1" applyBorder="1" applyAlignment="1">
      <alignment vertical="top" wrapText="1"/>
    </xf>
    <xf numFmtId="0" fontId="4" fillId="2" borderId="1" xfId="0" applyFont="1" applyFill="1" applyBorder="1" applyAlignment="1">
      <alignment vertical="top" wrapText="1"/>
    </xf>
    <xf numFmtId="0" fontId="2" fillId="2" borderId="1" xfId="0" applyFont="1" applyFill="1" applyBorder="1" applyAlignment="1">
      <alignment vertical="top" wrapText="1"/>
    </xf>
    <xf numFmtId="3" fontId="4" fillId="2" borderId="1" xfId="0" applyNumberFormat="1" applyFont="1" applyFill="1" applyBorder="1" applyAlignment="1">
      <alignment horizontal="center" vertical="top" wrapText="1"/>
    </xf>
    <xf numFmtId="165" fontId="4" fillId="2" borderId="1" xfId="1" applyNumberFormat="1" applyFont="1" applyFill="1" applyBorder="1" applyAlignment="1">
      <alignment vertical="top" wrapText="1"/>
    </xf>
    <xf numFmtId="3" fontId="4" fillId="2" borderId="4" xfId="0" applyNumberFormat="1" applyFont="1" applyFill="1" applyBorder="1" applyAlignment="1">
      <alignment vertical="top" wrapText="1"/>
    </xf>
    <xf numFmtId="165" fontId="2" fillId="2" borderId="1" xfId="1" applyNumberFormat="1" applyFont="1" applyFill="1" applyBorder="1" applyAlignment="1">
      <alignment vertical="top" wrapText="1"/>
    </xf>
    <xf numFmtId="0" fontId="4" fillId="2" borderId="4" xfId="0" applyFont="1" applyFill="1" applyBorder="1" applyAlignment="1">
      <alignment vertical="top" wrapText="1"/>
    </xf>
    <xf numFmtId="165" fontId="4" fillId="2" borderId="4" xfId="1" applyNumberFormat="1" applyFont="1" applyFill="1" applyBorder="1" applyAlignment="1">
      <alignment vertical="top" wrapText="1"/>
    </xf>
    <xf numFmtId="1" fontId="4" fillId="2" borderId="4" xfId="0" applyNumberFormat="1" applyFont="1" applyFill="1" applyBorder="1" applyAlignment="1">
      <alignment vertical="top" wrapText="1"/>
    </xf>
    <xf numFmtId="3" fontId="4" fillId="2" borderId="0" xfId="0" applyNumberFormat="1" applyFont="1" applyFill="1" applyAlignment="1">
      <alignment vertical="top" wrapText="1"/>
    </xf>
    <xf numFmtId="0" fontId="2" fillId="2" borderId="0" xfId="0" applyFont="1" applyFill="1" applyAlignment="1">
      <alignment vertical="top" wrapText="1"/>
    </xf>
    <xf numFmtId="165" fontId="2" fillId="2" borderId="1" xfId="1" applyNumberFormat="1" applyFont="1" applyFill="1" applyBorder="1" applyAlignment="1">
      <alignment horizontal="center" vertical="top" wrapText="1"/>
    </xf>
    <xf numFmtId="0" fontId="2" fillId="2" borderId="1" xfId="0" applyFont="1" applyFill="1" applyBorder="1" applyAlignment="1">
      <alignment horizontal="left" vertical="top" wrapText="1"/>
    </xf>
    <xf numFmtId="3" fontId="2" fillId="2" borderId="1" xfId="0" applyNumberFormat="1" applyFont="1" applyFill="1" applyBorder="1" applyAlignment="1">
      <alignment horizontal="left" vertical="top"/>
    </xf>
    <xf numFmtId="164" fontId="2" fillId="2" borderId="1" xfId="0" applyNumberFormat="1" applyFont="1" applyFill="1" applyBorder="1" applyAlignment="1">
      <alignment horizontal="left" vertical="top" wrapText="1"/>
    </xf>
    <xf numFmtId="1" fontId="4" fillId="2" borderId="1" xfId="0" applyNumberFormat="1" applyFont="1" applyFill="1" applyBorder="1" applyAlignment="1">
      <alignment vertical="top" wrapText="1"/>
    </xf>
    <xf numFmtId="2" fontId="4" fillId="2" borderId="1" xfId="0" applyNumberFormat="1" applyFont="1" applyFill="1" applyBorder="1" applyAlignment="1">
      <alignment vertical="top" wrapText="1"/>
    </xf>
    <xf numFmtId="3" fontId="2" fillId="2" borderId="5" xfId="0" applyNumberFormat="1" applyFont="1" applyFill="1" applyBorder="1" applyAlignment="1">
      <alignment vertical="top" wrapText="1"/>
    </xf>
    <xf numFmtId="3" fontId="4" fillId="2" borderId="10" xfId="0" applyNumberFormat="1" applyFont="1" applyFill="1" applyBorder="1" applyAlignment="1">
      <alignment horizontal="center" vertical="top" wrapText="1"/>
    </xf>
    <xf numFmtId="165" fontId="4" fillId="2" borderId="1" xfId="1" applyNumberFormat="1" applyFont="1" applyFill="1" applyBorder="1" applyAlignment="1">
      <alignment horizontal="center" vertical="top" wrapText="1"/>
    </xf>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5" fillId="2" borderId="8" xfId="0" applyFont="1" applyFill="1" applyBorder="1" applyAlignment="1">
      <alignment horizontal="right" vertical="top" wrapText="1"/>
    </xf>
    <xf numFmtId="0" fontId="3" fillId="2" borderId="1" xfId="0" applyFont="1" applyFill="1" applyBorder="1" applyAlignment="1">
      <alignment vertical="top" wrapText="1"/>
    </xf>
    <xf numFmtId="0" fontId="6" fillId="2" borderId="1" xfId="0" applyFont="1" applyFill="1" applyBorder="1" applyAlignment="1">
      <alignment vertical="top"/>
    </xf>
    <xf numFmtId="0" fontId="3" fillId="2" borderId="4" xfId="0" applyFont="1" applyFill="1" applyBorder="1" applyAlignment="1">
      <alignment horizontal="center" vertical="top" wrapText="1"/>
    </xf>
    <xf numFmtId="165" fontId="2" fillId="2" borderId="4" xfId="1" applyNumberFormat="1" applyFont="1" applyFill="1" applyBorder="1" applyAlignment="1">
      <alignment vertical="top" wrapText="1"/>
    </xf>
    <xf numFmtId="0" fontId="6" fillId="2" borderId="4"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horizontal="center" vertical="top" wrapText="1"/>
    </xf>
    <xf numFmtId="165" fontId="7" fillId="2" borderId="1" xfId="1" applyNumberFormat="1" applyFont="1" applyFill="1" applyBorder="1" applyAlignment="1">
      <alignment vertical="top" wrapText="1"/>
    </xf>
    <xf numFmtId="0" fontId="7" fillId="2" borderId="0" xfId="0" applyFont="1" applyFill="1" applyAlignment="1">
      <alignment vertical="top"/>
    </xf>
    <xf numFmtId="4" fontId="8" fillId="2" borderId="1" xfId="0" applyNumberFormat="1" applyFont="1" applyFill="1" applyBorder="1" applyAlignment="1">
      <alignment horizontal="center" vertical="top" wrapText="1"/>
    </xf>
    <xf numFmtId="4" fontId="7" fillId="2" borderId="1" xfId="0" applyNumberFormat="1" applyFont="1" applyFill="1" applyBorder="1" applyAlignment="1">
      <alignment vertical="top" wrapText="1"/>
    </xf>
    <xf numFmtId="2" fontId="7" fillId="2" borderId="1" xfId="0" applyNumberFormat="1" applyFont="1" applyFill="1" applyBorder="1" applyAlignment="1">
      <alignment vertical="top" wrapText="1"/>
    </xf>
    <xf numFmtId="0" fontId="2" fillId="2" borderId="1" xfId="0" applyFont="1" applyFill="1" applyBorder="1" applyAlignment="1">
      <alignment vertical="top" wrapText="1"/>
    </xf>
    <xf numFmtId="0" fontId="23" fillId="2" borderId="0" xfId="0" applyFont="1" applyFill="1" applyAlignment="1">
      <alignment horizontal="center" vertical="top"/>
    </xf>
    <xf numFmtId="0" fontId="0" fillId="0" borderId="0" xfId="0" applyAlignment="1">
      <alignment horizontal="center" vertical="top"/>
    </xf>
    <xf numFmtId="0" fontId="11" fillId="2" borderId="0" xfId="0" applyFont="1" applyFill="1" applyAlignment="1">
      <alignment horizontal="center" vertical="top" wrapText="1"/>
    </xf>
    <xf numFmtId="0" fontId="22" fillId="0" borderId="0" xfId="0" applyFont="1" applyAlignment="1">
      <alignment vertical="top" wrapText="1"/>
    </xf>
    <xf numFmtId="0" fontId="22" fillId="0" borderId="9" xfId="0" applyFont="1" applyBorder="1" applyAlignment="1">
      <alignment vertical="top" wrapText="1"/>
    </xf>
    <xf numFmtId="0" fontId="16" fillId="2" borderId="0" xfId="0" applyFont="1" applyFill="1" applyBorder="1" applyAlignment="1">
      <alignment vertical="top" wrapText="1"/>
    </xf>
    <xf numFmtId="0" fontId="12" fillId="2" borderId="0" xfId="0" applyFont="1" applyFill="1" applyAlignment="1">
      <alignment vertical="top" wrapText="1"/>
    </xf>
    <xf numFmtId="0" fontId="11" fillId="2" borderId="0" xfId="0" applyFont="1" applyFill="1" applyAlignment="1">
      <alignment vertical="top" wrapText="1"/>
    </xf>
    <xf numFmtId="0" fontId="18" fillId="0" borderId="0" xfId="0" applyFont="1" applyAlignment="1">
      <alignment vertical="top" wrapText="1"/>
    </xf>
    <xf numFmtId="0" fontId="1" fillId="2" borderId="1" xfId="0" applyNumberFormat="1" applyFont="1" applyFill="1" applyBorder="1" applyAlignment="1">
      <alignment vertical="top" wrapText="1"/>
    </xf>
    <xf numFmtId="0" fontId="2" fillId="2" borderId="1" xfId="0" applyFont="1" applyFill="1" applyBorder="1" applyAlignment="1">
      <alignment vertical="top" wrapText="1"/>
    </xf>
    <xf numFmtId="165" fontId="1" fillId="2" borderId="1" xfId="1" applyNumberFormat="1" applyFont="1" applyFill="1" applyBorder="1" applyAlignment="1">
      <alignment vertical="top" wrapText="1"/>
    </xf>
    <xf numFmtId="165" fontId="2" fillId="2" borderId="1" xfId="1" applyNumberFormat="1" applyFont="1" applyFill="1" applyBorder="1" applyAlignment="1">
      <alignment vertical="top" wrapText="1"/>
    </xf>
    <xf numFmtId="0" fontId="1" fillId="2" borderId="1" xfId="0" applyNumberFormat="1" applyFont="1" applyFill="1" applyBorder="1" applyAlignment="1">
      <alignment horizontal="center" vertical="top"/>
    </xf>
    <xf numFmtId="0" fontId="20" fillId="2" borderId="1" xfId="0" applyFont="1" applyFill="1" applyBorder="1" applyAlignment="1">
      <alignment horizontal="center" vertical="top"/>
    </xf>
    <xf numFmtId="0" fontId="1" fillId="2" borderId="1" xfId="0" applyNumberFormat="1" applyFont="1" applyFill="1" applyBorder="1" applyAlignment="1">
      <alignment horizontal="center" vertical="top" wrapText="1"/>
    </xf>
    <xf numFmtId="0" fontId="1" fillId="2" borderId="1" xfId="0" applyNumberFormat="1" applyFont="1" applyFill="1" applyBorder="1" applyAlignment="1">
      <alignment horizontal="left" vertical="top" wrapText="1"/>
    </xf>
    <xf numFmtId="0" fontId="20" fillId="0" borderId="1" xfId="0" applyFont="1" applyBorder="1" applyAlignment="1">
      <alignment horizontal="left" vertical="top" wrapText="1"/>
    </xf>
    <xf numFmtId="0" fontId="2" fillId="2" borderId="0" xfId="0" applyFont="1" applyFill="1" applyAlignment="1">
      <alignment wrapText="1"/>
    </xf>
    <xf numFmtId="0" fontId="2" fillId="2" borderId="0" xfId="0" applyFont="1" applyFill="1" applyBorder="1" applyAlignment="1">
      <alignment wrapText="1"/>
    </xf>
    <xf numFmtId="0" fontId="1" fillId="2" borderId="5" xfId="0" applyNumberFormat="1"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11" xfId="0" applyFont="1" applyFill="1" applyBorder="1" applyAlignment="1">
      <alignment vertical="top" wrapText="1"/>
    </xf>
    <xf numFmtId="0" fontId="2" fillId="2" borderId="10" xfId="0" applyFont="1" applyFill="1" applyBorder="1" applyAlignment="1">
      <alignment vertical="top" wrapText="1"/>
    </xf>
    <xf numFmtId="0" fontId="11" fillId="2" borderId="0" xfId="0" applyFont="1" applyFill="1" applyAlignment="1">
      <alignment horizontal="center" wrapText="1"/>
    </xf>
    <xf numFmtId="0" fontId="12" fillId="2" borderId="0" xfId="0" applyFont="1" applyFill="1" applyAlignment="1"/>
    <xf numFmtId="0" fontId="2" fillId="2" borderId="8" xfId="0" applyFont="1" applyFill="1" applyBorder="1" applyAlignment="1">
      <alignment wrapText="1"/>
    </xf>
    <xf numFmtId="0" fontId="0" fillId="2" borderId="8" xfId="0" applyFill="1" applyBorder="1" applyAlignment="1">
      <alignment wrapText="1"/>
    </xf>
    <xf numFmtId="0" fontId="1" fillId="2" borderId="7" xfId="0" applyNumberFormat="1"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12"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3"/>
  <sheetViews>
    <sheetView tabSelected="1" zoomScale="70" zoomScaleNormal="70" workbookViewId="0">
      <pane ySplit="6" topLeftCell="A7" activePane="bottomLeft" state="frozen"/>
      <selection pane="bottomLeft" activeCell="A7" sqref="A7"/>
    </sheetView>
  </sheetViews>
  <sheetFormatPr defaultRowHeight="18" x14ac:dyDescent="0.25"/>
  <cols>
    <col min="1" max="1" width="7.7109375" style="12" customWidth="1"/>
    <col min="2" max="2" width="31.7109375" style="12" customWidth="1"/>
    <col min="3" max="3" width="13.5703125" style="12" hidden="1" customWidth="1"/>
    <col min="4" max="4" width="15.28515625" style="12" hidden="1" customWidth="1"/>
    <col min="5" max="5" width="19.140625" style="12" customWidth="1"/>
    <col min="6" max="6" width="18.5703125" style="12" customWidth="1"/>
    <col min="7" max="7" width="26.42578125" style="19" customWidth="1"/>
    <col min="8" max="8" width="18.140625" style="61" customWidth="1"/>
    <col min="9" max="9" width="9.85546875" style="12" hidden="1" customWidth="1"/>
    <col min="10" max="10" width="11.140625" style="12" hidden="1" customWidth="1"/>
    <col min="11" max="11" width="9.7109375" style="12" hidden="1" customWidth="1"/>
    <col min="12" max="12" width="8.5703125" style="12" hidden="1" customWidth="1"/>
    <col min="13" max="13" width="15.7109375" style="12" hidden="1" customWidth="1"/>
    <col min="14" max="14" width="14.42578125" style="12" hidden="1" customWidth="1"/>
    <col min="15" max="15" width="12.7109375" style="12" hidden="1" customWidth="1"/>
    <col min="16" max="16" width="10.5703125" style="12" hidden="1" customWidth="1"/>
    <col min="17" max="17" width="12.5703125" style="12" hidden="1" customWidth="1"/>
    <col min="18" max="18" width="12.85546875" style="12" hidden="1" customWidth="1"/>
    <col min="19" max="19" width="14.140625" style="12" hidden="1" customWidth="1"/>
    <col min="20" max="20" width="10.85546875" style="12" hidden="1" customWidth="1"/>
    <col min="21" max="21" width="12.140625" style="12" hidden="1" customWidth="1"/>
    <col min="22" max="22" width="11" style="12" hidden="1" customWidth="1"/>
    <col min="23" max="23" width="11.42578125" style="12" hidden="1" customWidth="1"/>
    <col min="24" max="24" width="9.7109375" style="12" hidden="1" customWidth="1"/>
    <col min="25" max="25" width="12.42578125" style="12" hidden="1" customWidth="1"/>
    <col min="26" max="26" width="12.85546875" style="12" hidden="1" customWidth="1"/>
    <col min="27" max="27" width="15.5703125" style="12" hidden="1" customWidth="1"/>
    <col min="28" max="28" width="4.28515625" style="12" hidden="1" customWidth="1"/>
    <col min="29" max="29" width="83.85546875" style="12" customWidth="1"/>
    <col min="30" max="30" width="71.28515625" style="12" hidden="1" customWidth="1"/>
    <col min="31" max="31" width="71.28515625" style="53" customWidth="1"/>
    <col min="32" max="32" width="72.7109375" style="16" customWidth="1"/>
    <col min="33" max="16384" width="9.140625" style="16"/>
  </cols>
  <sheetData>
    <row r="1" spans="1:32" ht="33" customHeight="1" x14ac:dyDescent="0.25">
      <c r="A1" s="105" t="s">
        <v>164</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row>
    <row r="2" spans="1:32" ht="18" customHeight="1" x14ac:dyDescent="0.25">
      <c r="A2" s="107" t="s">
        <v>165</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row>
    <row r="3" spans="1:32" ht="18" customHeight="1" x14ac:dyDescent="0.25">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row>
    <row r="4" spans="1:32" ht="30" customHeight="1" x14ac:dyDescent="0.25">
      <c r="A4" s="114" t="s">
        <v>0</v>
      </c>
      <c r="B4" s="114" t="s">
        <v>1</v>
      </c>
      <c r="C4" s="114" t="s">
        <v>5</v>
      </c>
      <c r="D4" s="114" t="s">
        <v>2</v>
      </c>
      <c r="E4" s="114" t="s">
        <v>97</v>
      </c>
      <c r="F4" s="114" t="s">
        <v>80</v>
      </c>
      <c r="G4" s="121" t="s">
        <v>136</v>
      </c>
      <c r="H4" s="116" t="s">
        <v>133</v>
      </c>
      <c r="I4" s="120" t="s">
        <v>79</v>
      </c>
      <c r="J4" s="120"/>
      <c r="K4" s="120"/>
      <c r="L4" s="120"/>
      <c r="M4" s="120"/>
      <c r="N4" s="120"/>
      <c r="O4" s="120"/>
      <c r="P4" s="120"/>
      <c r="Q4" s="120"/>
      <c r="R4" s="120"/>
      <c r="S4" s="120"/>
      <c r="T4" s="120"/>
      <c r="U4" s="120"/>
      <c r="V4" s="120"/>
      <c r="W4" s="120"/>
      <c r="X4" s="120"/>
      <c r="Y4" s="120"/>
      <c r="Z4" s="120"/>
      <c r="AA4" s="120"/>
      <c r="AB4" s="120"/>
      <c r="AC4" s="118" t="s">
        <v>78</v>
      </c>
      <c r="AD4" s="118"/>
      <c r="AE4" s="118"/>
      <c r="AF4" s="119"/>
    </row>
    <row r="5" spans="1:32" ht="20.25" customHeight="1" x14ac:dyDescent="0.25">
      <c r="A5" s="115"/>
      <c r="B5" s="115"/>
      <c r="C5" s="115"/>
      <c r="D5" s="115"/>
      <c r="E5" s="115"/>
      <c r="F5" s="115"/>
      <c r="G5" s="122"/>
      <c r="H5" s="117"/>
      <c r="I5" s="120"/>
      <c r="J5" s="120"/>
      <c r="K5" s="120"/>
      <c r="L5" s="120"/>
      <c r="M5" s="120"/>
      <c r="N5" s="120"/>
      <c r="O5" s="120"/>
      <c r="P5" s="120"/>
      <c r="Q5" s="120"/>
      <c r="R5" s="120"/>
      <c r="S5" s="120"/>
      <c r="T5" s="120"/>
      <c r="U5" s="120"/>
      <c r="V5" s="120"/>
      <c r="W5" s="120"/>
      <c r="X5" s="120"/>
      <c r="Y5" s="120"/>
      <c r="Z5" s="120"/>
      <c r="AA5" s="120"/>
      <c r="AB5" s="120"/>
      <c r="AC5" s="119"/>
      <c r="AD5" s="119"/>
      <c r="AE5" s="119"/>
      <c r="AF5" s="119"/>
    </row>
    <row r="6" spans="1:32" ht="50.25" customHeight="1" x14ac:dyDescent="0.25">
      <c r="A6" s="115"/>
      <c r="B6" s="115"/>
      <c r="C6" s="115"/>
      <c r="D6" s="115"/>
      <c r="E6" s="115"/>
      <c r="F6" s="115"/>
      <c r="G6" s="122"/>
      <c r="H6" s="117"/>
      <c r="I6" s="120"/>
      <c r="J6" s="120"/>
      <c r="K6" s="120"/>
      <c r="L6" s="120"/>
      <c r="M6" s="120"/>
      <c r="N6" s="120"/>
      <c r="O6" s="120"/>
      <c r="P6" s="120"/>
      <c r="Q6" s="120"/>
      <c r="R6" s="120"/>
      <c r="S6" s="120"/>
      <c r="T6" s="120"/>
      <c r="U6" s="120"/>
      <c r="V6" s="120"/>
      <c r="W6" s="120"/>
      <c r="X6" s="120"/>
      <c r="Y6" s="120"/>
      <c r="Z6" s="120"/>
      <c r="AA6" s="120"/>
      <c r="AB6" s="120"/>
      <c r="AC6" s="48" t="s">
        <v>76</v>
      </c>
      <c r="AD6" s="37" t="s">
        <v>77</v>
      </c>
      <c r="AE6" s="37" t="s">
        <v>134</v>
      </c>
      <c r="AF6" s="37" t="s">
        <v>128</v>
      </c>
    </row>
    <row r="7" spans="1:32" ht="294" customHeight="1" x14ac:dyDescent="0.25">
      <c r="A7" s="70" t="s">
        <v>36</v>
      </c>
      <c r="B7" s="70" t="s">
        <v>14</v>
      </c>
      <c r="C7" s="70" t="s">
        <v>6</v>
      </c>
      <c r="D7" s="70" t="s">
        <v>12</v>
      </c>
      <c r="E7" s="69" t="s">
        <v>115</v>
      </c>
      <c r="F7" s="69" t="s">
        <v>49</v>
      </c>
      <c r="G7" s="71">
        <v>1151506</v>
      </c>
      <c r="H7" s="72">
        <v>451000</v>
      </c>
      <c r="I7" s="69">
        <v>0</v>
      </c>
      <c r="J7" s="22">
        <v>21695.3</v>
      </c>
      <c r="K7" s="22">
        <v>0</v>
      </c>
      <c r="L7" s="22">
        <v>0</v>
      </c>
      <c r="M7" s="73">
        <v>21695.3</v>
      </c>
      <c r="N7" s="22">
        <v>169740.76</v>
      </c>
      <c r="O7" s="22">
        <v>11000.18</v>
      </c>
      <c r="P7" s="22">
        <v>1811.15</v>
      </c>
      <c r="Q7" s="73">
        <v>182552.09</v>
      </c>
      <c r="R7" s="22">
        <v>255369.59</v>
      </c>
      <c r="S7" s="22">
        <v>439999.82</v>
      </c>
      <c r="T7" s="22">
        <v>72444.86</v>
      </c>
      <c r="U7" s="73">
        <v>767814.27</v>
      </c>
      <c r="V7" s="22"/>
      <c r="W7" s="22"/>
      <c r="X7" s="22"/>
      <c r="Y7" s="73">
        <v>0</v>
      </c>
      <c r="Z7" s="73">
        <v>446805.65</v>
      </c>
      <c r="AA7" s="73">
        <v>451000</v>
      </c>
      <c r="AB7" s="73">
        <v>74256.009999999995</v>
      </c>
      <c r="AC7" s="70" t="s">
        <v>102</v>
      </c>
      <c r="AD7" s="69" t="s">
        <v>87</v>
      </c>
      <c r="AE7" s="69" t="s">
        <v>167</v>
      </c>
      <c r="AF7" s="69" t="s">
        <v>155</v>
      </c>
    </row>
    <row r="8" spans="1:32" ht="316.5" customHeight="1" x14ac:dyDescent="0.25">
      <c r="A8" s="70" t="s">
        <v>37</v>
      </c>
      <c r="B8" s="70" t="s">
        <v>86</v>
      </c>
      <c r="C8" s="70" t="s">
        <v>9</v>
      </c>
      <c r="D8" s="70"/>
      <c r="E8" s="70" t="s">
        <v>112</v>
      </c>
      <c r="F8" s="70" t="s">
        <v>42</v>
      </c>
      <c r="G8" s="71">
        <v>114336</v>
      </c>
      <c r="H8" s="74">
        <v>112172</v>
      </c>
      <c r="I8" s="70">
        <v>0</v>
      </c>
      <c r="J8" s="1">
        <v>389.24</v>
      </c>
      <c r="K8" s="1">
        <v>27887.18</v>
      </c>
      <c r="L8" s="1">
        <v>4921.2700000000004</v>
      </c>
      <c r="M8" s="73">
        <f t="shared" ref="M8:M13" si="0">J8+K8+L8</f>
        <v>33197.69</v>
      </c>
      <c r="N8" s="1">
        <v>1774.76</v>
      </c>
      <c r="O8" s="1">
        <v>40596.1</v>
      </c>
      <c r="P8" s="1">
        <v>7164.02</v>
      </c>
      <c r="Q8" s="73">
        <f t="shared" ref="Q8:Q13" si="1">N8+O8+P8</f>
        <v>49534.880000000005</v>
      </c>
      <c r="R8" s="1">
        <v>0</v>
      </c>
      <c r="S8" s="1">
        <v>26863.200000000001</v>
      </c>
      <c r="T8" s="1">
        <v>4740.51</v>
      </c>
      <c r="U8" s="73">
        <f t="shared" ref="U8:U13" si="2">R8+S8+T8</f>
        <v>31603.71</v>
      </c>
      <c r="V8" s="1"/>
      <c r="W8" s="1"/>
      <c r="X8" s="1"/>
      <c r="Y8" s="73">
        <f t="shared" ref="Y8:Y13" si="3">V8+W8+X8</f>
        <v>0</v>
      </c>
      <c r="Z8" s="1">
        <f>J8+N8+R8</f>
        <v>2164</v>
      </c>
      <c r="AA8" s="1">
        <f>K8+O8+S8</f>
        <v>95346.48</v>
      </c>
      <c r="AB8" s="1">
        <v>16825.8</v>
      </c>
      <c r="AC8" s="70" t="s">
        <v>33</v>
      </c>
      <c r="AD8" s="70" t="s">
        <v>33</v>
      </c>
      <c r="AE8" s="70" t="s">
        <v>151</v>
      </c>
      <c r="AF8" s="69" t="s">
        <v>171</v>
      </c>
    </row>
    <row r="9" spans="1:32" ht="329.25" customHeight="1" x14ac:dyDescent="0.25">
      <c r="A9" s="68" t="s">
        <v>109</v>
      </c>
      <c r="B9" s="75" t="s">
        <v>89</v>
      </c>
      <c r="C9" s="75" t="s">
        <v>11</v>
      </c>
      <c r="D9" s="75" t="s">
        <v>13</v>
      </c>
      <c r="E9" s="75" t="s">
        <v>58</v>
      </c>
      <c r="F9" s="75" t="s">
        <v>103</v>
      </c>
      <c r="G9" s="71">
        <v>18754036.809999999</v>
      </c>
      <c r="H9" s="76">
        <v>2564483</v>
      </c>
      <c r="I9" s="77">
        <v>96174.54</v>
      </c>
      <c r="J9" s="73">
        <v>306639.58</v>
      </c>
      <c r="K9" s="73">
        <v>0</v>
      </c>
      <c r="L9" s="73"/>
      <c r="M9" s="73">
        <v>306639.58</v>
      </c>
      <c r="N9" s="73">
        <v>3810314.79</v>
      </c>
      <c r="O9" s="73">
        <v>1541701.36</v>
      </c>
      <c r="P9" s="73">
        <v>741913.09</v>
      </c>
      <c r="Q9" s="73">
        <v>6093929.2400000002</v>
      </c>
      <c r="R9" s="73">
        <v>4156944.4</v>
      </c>
      <c r="S9" s="73">
        <v>751131.78</v>
      </c>
      <c r="T9" s="73">
        <v>361467.22</v>
      </c>
      <c r="U9" s="73">
        <v>5269543.3999999994</v>
      </c>
      <c r="V9" s="73">
        <v>917100</v>
      </c>
      <c r="W9" s="73">
        <v>0</v>
      </c>
      <c r="X9" s="73">
        <v>0</v>
      </c>
      <c r="Y9" s="73">
        <v>917100</v>
      </c>
      <c r="Z9" s="73">
        <v>11024691.439999999</v>
      </c>
      <c r="AA9" s="78">
        <v>2292833.14</v>
      </c>
      <c r="AB9" s="73">
        <v>1234108.33</v>
      </c>
      <c r="AC9" s="75" t="s">
        <v>57</v>
      </c>
      <c r="AD9" s="75" t="s">
        <v>88</v>
      </c>
      <c r="AE9" s="75" t="s">
        <v>141</v>
      </c>
      <c r="AF9" s="75" t="s">
        <v>169</v>
      </c>
    </row>
    <row r="10" spans="1:32" ht="205.5" customHeight="1" x14ac:dyDescent="0.25">
      <c r="A10" s="70" t="s">
        <v>38</v>
      </c>
      <c r="B10" s="70" t="s">
        <v>93</v>
      </c>
      <c r="C10" s="70" t="s">
        <v>18</v>
      </c>
      <c r="D10" s="70" t="s">
        <v>19</v>
      </c>
      <c r="E10" s="70" t="s">
        <v>119</v>
      </c>
      <c r="F10" s="69" t="s">
        <v>123</v>
      </c>
      <c r="G10" s="71">
        <v>2074978</v>
      </c>
      <c r="H10" s="72">
        <v>1700900</v>
      </c>
      <c r="I10" s="22">
        <v>0</v>
      </c>
      <c r="J10" s="22"/>
      <c r="K10" s="22">
        <v>794086</v>
      </c>
      <c r="L10" s="22"/>
      <c r="M10" s="73">
        <f t="shared" si="0"/>
        <v>794086</v>
      </c>
      <c r="N10" s="22">
        <v>240212</v>
      </c>
      <c r="O10" s="22">
        <v>951538</v>
      </c>
      <c r="P10" s="22"/>
      <c r="Q10" s="73">
        <f t="shared" si="1"/>
        <v>1191750</v>
      </c>
      <c r="R10" s="22">
        <v>0</v>
      </c>
      <c r="S10" s="22">
        <v>0</v>
      </c>
      <c r="T10" s="22">
        <v>0</v>
      </c>
      <c r="U10" s="73">
        <f t="shared" si="2"/>
        <v>0</v>
      </c>
      <c r="V10" s="22">
        <v>0</v>
      </c>
      <c r="W10" s="22">
        <v>0</v>
      </c>
      <c r="X10" s="22">
        <v>0</v>
      </c>
      <c r="Y10" s="73">
        <f t="shared" si="3"/>
        <v>0</v>
      </c>
      <c r="Z10" s="22">
        <f>N10</f>
        <v>240212</v>
      </c>
      <c r="AA10" s="22">
        <f>K10+O10</f>
        <v>1745624</v>
      </c>
      <c r="AB10" s="22">
        <f>L10+P10</f>
        <v>0</v>
      </c>
      <c r="AC10" s="70" t="s">
        <v>50</v>
      </c>
      <c r="AD10" s="70" t="s">
        <v>90</v>
      </c>
      <c r="AE10" s="70" t="s">
        <v>144</v>
      </c>
      <c r="AF10" s="70" t="s">
        <v>143</v>
      </c>
    </row>
    <row r="11" spans="1:32" ht="114.75" customHeight="1" x14ac:dyDescent="0.25">
      <c r="A11" s="70" t="s">
        <v>110</v>
      </c>
      <c r="B11" s="79" t="s">
        <v>130</v>
      </c>
      <c r="C11" s="70" t="s">
        <v>16</v>
      </c>
      <c r="D11" s="70"/>
      <c r="E11" s="70" t="s">
        <v>120</v>
      </c>
      <c r="F11" s="70" t="s">
        <v>129</v>
      </c>
      <c r="G11" s="71">
        <v>2304398.9</v>
      </c>
      <c r="H11" s="80">
        <v>896266</v>
      </c>
      <c r="I11" s="22"/>
      <c r="J11" s="70"/>
      <c r="K11" s="70"/>
      <c r="L11" s="70"/>
      <c r="M11" s="73">
        <v>54693</v>
      </c>
      <c r="N11" s="70"/>
      <c r="O11" s="70"/>
      <c r="P11" s="70"/>
      <c r="Q11" s="73">
        <v>723343</v>
      </c>
      <c r="R11" s="70"/>
      <c r="S11" s="70"/>
      <c r="T11" s="70"/>
      <c r="U11" s="73">
        <v>1959631</v>
      </c>
      <c r="V11" s="70"/>
      <c r="W11" s="70"/>
      <c r="X11" s="70"/>
      <c r="Y11" s="73">
        <v>798133</v>
      </c>
      <c r="Z11" s="81">
        <v>823875</v>
      </c>
      <c r="AA11" s="82">
        <v>2911958</v>
      </c>
      <c r="AB11" s="83"/>
      <c r="AC11" s="70" t="s">
        <v>131</v>
      </c>
      <c r="AD11" s="70" t="s">
        <v>111</v>
      </c>
      <c r="AE11" s="70" t="s">
        <v>146</v>
      </c>
      <c r="AF11" s="70" t="s">
        <v>147</v>
      </c>
    </row>
    <row r="12" spans="1:32" ht="63.75" customHeight="1" x14ac:dyDescent="0.25">
      <c r="A12" s="70" t="s">
        <v>39</v>
      </c>
      <c r="B12" s="70" t="s">
        <v>94</v>
      </c>
      <c r="C12" s="70" t="s">
        <v>20</v>
      </c>
      <c r="D12" s="70" t="s">
        <v>21</v>
      </c>
      <c r="E12" s="70" t="s">
        <v>44</v>
      </c>
      <c r="F12" s="70" t="s">
        <v>29</v>
      </c>
      <c r="G12" s="71">
        <v>198092</v>
      </c>
      <c r="H12" s="72">
        <v>167589</v>
      </c>
      <c r="I12" s="84">
        <v>17825.72</v>
      </c>
      <c r="J12" s="84">
        <v>3903.46</v>
      </c>
      <c r="K12" s="69">
        <v>0</v>
      </c>
      <c r="L12" s="69">
        <v>0</v>
      </c>
      <c r="M12" s="73">
        <f t="shared" si="0"/>
        <v>3903.46</v>
      </c>
      <c r="N12" s="84">
        <v>1604.15</v>
      </c>
      <c r="O12" s="85">
        <v>210000</v>
      </c>
      <c r="P12" s="69">
        <v>0</v>
      </c>
      <c r="Q12" s="73">
        <f t="shared" si="1"/>
        <v>211604.15</v>
      </c>
      <c r="R12" s="69">
        <v>0</v>
      </c>
      <c r="S12" s="69">
        <v>0</v>
      </c>
      <c r="T12" s="69">
        <v>0</v>
      </c>
      <c r="U12" s="73">
        <f t="shared" si="2"/>
        <v>0</v>
      </c>
      <c r="V12" s="69">
        <v>0</v>
      </c>
      <c r="W12" s="69">
        <v>0</v>
      </c>
      <c r="X12" s="69">
        <v>0</v>
      </c>
      <c r="Y12" s="73">
        <f t="shared" si="3"/>
        <v>0</v>
      </c>
      <c r="Z12" s="84">
        <f>J12+N12+R12+I12</f>
        <v>23333.33</v>
      </c>
      <c r="AA12" s="85">
        <v>210000</v>
      </c>
      <c r="AB12" s="69">
        <v>0</v>
      </c>
      <c r="AC12" s="70" t="s">
        <v>22</v>
      </c>
      <c r="AD12" s="70" t="s">
        <v>91</v>
      </c>
      <c r="AE12" s="70" t="s">
        <v>150</v>
      </c>
      <c r="AF12" s="70" t="s">
        <v>139</v>
      </c>
    </row>
    <row r="13" spans="1:32" ht="323.25" customHeight="1" x14ac:dyDescent="0.25">
      <c r="A13" s="70" t="s">
        <v>51</v>
      </c>
      <c r="B13" s="70" t="s">
        <v>52</v>
      </c>
      <c r="C13" s="70"/>
      <c r="D13" s="70"/>
      <c r="E13" s="70" t="s">
        <v>121</v>
      </c>
      <c r="F13" s="70" t="s">
        <v>53</v>
      </c>
      <c r="G13" s="71">
        <v>128465</v>
      </c>
      <c r="H13" s="72">
        <v>128465</v>
      </c>
      <c r="I13" s="86">
        <v>0</v>
      </c>
      <c r="J13" s="1"/>
      <c r="K13" s="1">
        <v>13000</v>
      </c>
      <c r="L13" s="1"/>
      <c r="M13" s="73">
        <f t="shared" si="0"/>
        <v>13000</v>
      </c>
      <c r="N13" s="1"/>
      <c r="O13" s="1">
        <v>83349</v>
      </c>
      <c r="P13" s="1"/>
      <c r="Q13" s="73">
        <f t="shared" si="1"/>
        <v>83349</v>
      </c>
      <c r="R13" s="1"/>
      <c r="S13" s="1">
        <v>17116</v>
      </c>
      <c r="T13" s="1"/>
      <c r="U13" s="73">
        <f t="shared" si="2"/>
        <v>17116</v>
      </c>
      <c r="V13" s="1"/>
      <c r="W13" s="1">
        <v>15000</v>
      </c>
      <c r="X13" s="1"/>
      <c r="Y13" s="73">
        <f t="shared" si="3"/>
        <v>15000</v>
      </c>
      <c r="Z13" s="1"/>
      <c r="AA13" s="1"/>
      <c r="AB13" s="1"/>
      <c r="AC13" s="70" t="s">
        <v>54</v>
      </c>
      <c r="AD13" s="70" t="s">
        <v>85</v>
      </c>
      <c r="AE13" s="70" t="s">
        <v>142</v>
      </c>
      <c r="AF13" s="70" t="s">
        <v>168</v>
      </c>
    </row>
    <row r="14" spans="1:32" ht="224.25" customHeight="1" x14ac:dyDescent="0.25">
      <c r="A14" s="70" t="s">
        <v>60</v>
      </c>
      <c r="B14" s="70" t="s">
        <v>95</v>
      </c>
      <c r="C14" s="70"/>
      <c r="D14" s="70"/>
      <c r="E14" s="70" t="s">
        <v>113</v>
      </c>
      <c r="F14" s="70" t="s">
        <v>84</v>
      </c>
      <c r="G14" s="71">
        <v>625522.56000000006</v>
      </c>
      <c r="H14" s="74">
        <v>480420</v>
      </c>
      <c r="I14" s="86"/>
      <c r="J14" s="70"/>
      <c r="K14" s="70"/>
      <c r="L14" s="70"/>
      <c r="M14" s="22"/>
      <c r="N14" s="70"/>
      <c r="O14" s="70"/>
      <c r="P14" s="70"/>
      <c r="Q14" s="22">
        <v>50000</v>
      </c>
      <c r="R14" s="70"/>
      <c r="S14" s="70"/>
      <c r="T14" s="70"/>
      <c r="U14" s="22">
        <v>374421</v>
      </c>
      <c r="V14" s="70"/>
      <c r="W14" s="70"/>
      <c r="X14" s="70"/>
      <c r="Y14" s="22">
        <v>160466</v>
      </c>
      <c r="Z14" s="70"/>
      <c r="AA14" s="70"/>
      <c r="AB14" s="70"/>
      <c r="AC14" s="70" t="s">
        <v>104</v>
      </c>
      <c r="AD14" s="70" t="s">
        <v>114</v>
      </c>
      <c r="AE14" s="70" t="s">
        <v>152</v>
      </c>
      <c r="AF14" s="70" t="s">
        <v>153</v>
      </c>
    </row>
    <row r="15" spans="1:32" s="17" customFormat="1" ht="293.25" customHeight="1" x14ac:dyDescent="0.25">
      <c r="A15" s="70" t="s">
        <v>75</v>
      </c>
      <c r="B15" s="70" t="s">
        <v>61</v>
      </c>
      <c r="C15" s="70" t="s">
        <v>62</v>
      </c>
      <c r="D15" s="70" t="s">
        <v>154</v>
      </c>
      <c r="E15" s="70" t="s">
        <v>63</v>
      </c>
      <c r="F15" s="70" t="s">
        <v>64</v>
      </c>
      <c r="G15" s="87" t="s">
        <v>72</v>
      </c>
      <c r="H15" s="88"/>
      <c r="I15" s="69">
        <v>0</v>
      </c>
      <c r="J15" s="22">
        <v>0</v>
      </c>
      <c r="K15" s="22" t="s">
        <v>65</v>
      </c>
      <c r="L15" s="22" t="s">
        <v>66</v>
      </c>
      <c r="M15" s="22">
        <v>25492</v>
      </c>
      <c r="N15" s="22">
        <v>0</v>
      </c>
      <c r="O15" s="22" t="s">
        <v>67</v>
      </c>
      <c r="P15" s="22" t="s">
        <v>68</v>
      </c>
      <c r="Q15" s="22" t="s">
        <v>69</v>
      </c>
      <c r="R15" s="22">
        <v>0</v>
      </c>
      <c r="S15" s="22">
        <v>0</v>
      </c>
      <c r="T15" s="22">
        <v>0</v>
      </c>
      <c r="U15" s="22">
        <v>0</v>
      </c>
      <c r="V15" s="22"/>
      <c r="W15" s="22"/>
      <c r="X15" s="22"/>
      <c r="Y15" s="22"/>
      <c r="Z15" s="73">
        <f>J15+N15</f>
        <v>0</v>
      </c>
      <c r="AA15" s="73" t="s">
        <v>70</v>
      </c>
      <c r="AB15" s="73" t="s">
        <v>71</v>
      </c>
      <c r="AC15" s="70" t="s">
        <v>73</v>
      </c>
      <c r="AD15" s="70" t="s">
        <v>74</v>
      </c>
      <c r="AE15" s="70" t="s">
        <v>148</v>
      </c>
      <c r="AF15" s="70" t="s">
        <v>149</v>
      </c>
    </row>
    <row r="16" spans="1:32" ht="115.5" customHeight="1" x14ac:dyDescent="0.25">
      <c r="A16" s="70" t="s">
        <v>83</v>
      </c>
      <c r="B16" s="70" t="s">
        <v>96</v>
      </c>
      <c r="C16" s="70"/>
      <c r="D16" s="70"/>
      <c r="E16" s="70" t="s">
        <v>122</v>
      </c>
      <c r="F16" s="70" t="s">
        <v>55</v>
      </c>
      <c r="G16" s="71">
        <v>2883228.63</v>
      </c>
      <c r="H16" s="72">
        <v>1298256</v>
      </c>
      <c r="I16" s="22">
        <v>0</v>
      </c>
      <c r="J16" s="22">
        <v>0</v>
      </c>
      <c r="K16" s="22">
        <v>0</v>
      </c>
      <c r="L16" s="22">
        <v>0</v>
      </c>
      <c r="M16" s="22">
        <f>J16+K16+L16</f>
        <v>0</v>
      </c>
      <c r="N16" s="22">
        <v>41833</v>
      </c>
      <c r="O16" s="22">
        <v>0</v>
      </c>
      <c r="P16" s="22">
        <v>0</v>
      </c>
      <c r="Q16" s="22">
        <f>N16+O16+P16</f>
        <v>41833</v>
      </c>
      <c r="R16" s="22">
        <v>0</v>
      </c>
      <c r="S16" s="22">
        <v>0</v>
      </c>
      <c r="T16" s="22">
        <v>0</v>
      </c>
      <c r="U16" s="22">
        <f>R16+S16+T16</f>
        <v>0</v>
      </c>
      <c r="V16" s="22">
        <v>590567</v>
      </c>
      <c r="W16" s="22">
        <v>1298256</v>
      </c>
      <c r="X16" s="22">
        <v>0</v>
      </c>
      <c r="Y16" s="22">
        <f>V16+W16+X16</f>
        <v>1888823</v>
      </c>
      <c r="Z16" s="22">
        <f>N16+V16</f>
        <v>632400</v>
      </c>
      <c r="AA16" s="22">
        <f>W16</f>
        <v>1298256</v>
      </c>
      <c r="AB16" s="22">
        <v>0</v>
      </c>
      <c r="AC16" s="70" t="s">
        <v>59</v>
      </c>
      <c r="AD16" s="70" t="s">
        <v>92</v>
      </c>
      <c r="AE16" s="70" t="s">
        <v>145</v>
      </c>
      <c r="AF16" s="70" t="s">
        <v>170</v>
      </c>
    </row>
    <row r="17" spans="1:32" s="18" customFormat="1" ht="21" customHeight="1" x14ac:dyDescent="0.25">
      <c r="A17" s="89"/>
      <c r="B17" s="90"/>
      <c r="C17" s="90"/>
      <c r="D17" s="90"/>
      <c r="E17" s="90"/>
      <c r="F17" s="91" t="s">
        <v>46</v>
      </c>
      <c r="G17" s="65">
        <f>SUM(G7:G16)</f>
        <v>28234563.899999995</v>
      </c>
      <c r="H17" s="65">
        <f>SUM(H7:H16)</f>
        <v>7799551</v>
      </c>
      <c r="I17" s="65">
        <f t="shared" ref="I17:AB17" si="4">SUM(I7:I16)</f>
        <v>114000.26</v>
      </c>
      <c r="J17" s="65">
        <f t="shared" si="4"/>
        <v>332627.58</v>
      </c>
      <c r="K17" s="65">
        <f t="shared" si="4"/>
        <v>834973.18</v>
      </c>
      <c r="L17" s="65">
        <f t="shared" si="4"/>
        <v>4921.2700000000004</v>
      </c>
      <c r="M17" s="65">
        <f t="shared" si="4"/>
        <v>1252707.03</v>
      </c>
      <c r="N17" s="65">
        <f t="shared" si="4"/>
        <v>4265479.4600000009</v>
      </c>
      <c r="O17" s="65">
        <f t="shared" si="4"/>
        <v>2838184.64</v>
      </c>
      <c r="P17" s="65">
        <f t="shared" si="4"/>
        <v>750888.26</v>
      </c>
      <c r="Q17" s="65">
        <f t="shared" si="4"/>
        <v>8627895.3599999994</v>
      </c>
      <c r="R17" s="65">
        <f t="shared" si="4"/>
        <v>4412313.99</v>
      </c>
      <c r="S17" s="65">
        <f t="shared" si="4"/>
        <v>1235110.8</v>
      </c>
      <c r="T17" s="65">
        <f t="shared" si="4"/>
        <v>438652.58999999997</v>
      </c>
      <c r="U17" s="65">
        <f t="shared" si="4"/>
        <v>8420129.379999999</v>
      </c>
      <c r="V17" s="65">
        <f t="shared" si="4"/>
        <v>1507667</v>
      </c>
      <c r="W17" s="65">
        <f t="shared" si="4"/>
        <v>1313256</v>
      </c>
      <c r="X17" s="65">
        <f t="shared" si="4"/>
        <v>0</v>
      </c>
      <c r="Y17" s="65">
        <f t="shared" si="4"/>
        <v>3779522</v>
      </c>
      <c r="Z17" s="65">
        <f t="shared" si="4"/>
        <v>13193481.42</v>
      </c>
      <c r="AA17" s="65">
        <f t="shared" si="4"/>
        <v>9005017.620000001</v>
      </c>
      <c r="AB17" s="65">
        <f t="shared" si="4"/>
        <v>1325190.1400000001</v>
      </c>
      <c r="AC17" s="92"/>
      <c r="AD17" s="93"/>
      <c r="AE17" s="93"/>
      <c r="AF17" s="93"/>
    </row>
    <row r="18" spans="1:32" ht="72" hidden="1" customHeight="1" x14ac:dyDescent="0.25">
      <c r="A18" s="68" t="s">
        <v>35</v>
      </c>
      <c r="B18" s="68"/>
      <c r="C18" s="68"/>
      <c r="D18" s="68"/>
      <c r="E18" s="68"/>
      <c r="F18" s="68"/>
      <c r="G18" s="94"/>
      <c r="H18" s="95"/>
      <c r="I18" s="68"/>
      <c r="J18" s="68"/>
      <c r="K18" s="68"/>
      <c r="L18" s="68"/>
      <c r="M18" s="68"/>
      <c r="N18" s="68"/>
      <c r="O18" s="68"/>
      <c r="P18" s="68"/>
      <c r="Q18" s="68"/>
      <c r="R18" s="68"/>
      <c r="S18" s="68"/>
      <c r="T18" s="68"/>
      <c r="U18" s="68"/>
      <c r="V18" s="96"/>
      <c r="W18" s="96"/>
      <c r="X18" s="96"/>
      <c r="Y18" s="68"/>
      <c r="Z18" s="68"/>
      <c r="AA18" s="68"/>
      <c r="AB18" s="68"/>
      <c r="AC18" s="68"/>
      <c r="AD18" s="26"/>
      <c r="AE18" s="26"/>
      <c r="AF18" s="26"/>
    </row>
    <row r="19" spans="1:32" s="11" customFormat="1" ht="109.5" hidden="1" customHeight="1" x14ac:dyDescent="0.25">
      <c r="A19" s="97"/>
      <c r="B19" s="97" t="s">
        <v>31</v>
      </c>
      <c r="C19" s="97" t="s">
        <v>6</v>
      </c>
      <c r="D19" s="97" t="s">
        <v>12</v>
      </c>
      <c r="E19" s="97"/>
      <c r="F19" s="97" t="s">
        <v>30</v>
      </c>
      <c r="G19" s="98">
        <f>SUM(D19:F19)</f>
        <v>0</v>
      </c>
      <c r="H19" s="99">
        <v>0.48120000000000002</v>
      </c>
      <c r="I19" s="97">
        <v>0</v>
      </c>
      <c r="J19" s="97">
        <v>0</v>
      </c>
      <c r="K19" s="97">
        <v>0</v>
      </c>
      <c r="L19" s="97">
        <v>0</v>
      </c>
      <c r="M19" s="97">
        <v>0</v>
      </c>
      <c r="N19" s="97">
        <v>22178.03</v>
      </c>
      <c r="O19" s="97">
        <v>18715.97</v>
      </c>
      <c r="P19" s="97">
        <v>0</v>
      </c>
      <c r="Q19" s="97">
        <f>SUM(N19:P19)</f>
        <v>40894</v>
      </c>
      <c r="R19" s="97">
        <v>94319.86</v>
      </c>
      <c r="S19" s="97">
        <v>87484.03</v>
      </c>
      <c r="T19" s="97"/>
      <c r="U19" s="97">
        <f>SUM(R19:T19)</f>
        <v>181803.89</v>
      </c>
      <c r="V19" s="97"/>
      <c r="W19" s="97"/>
      <c r="X19" s="97"/>
      <c r="Y19" s="97"/>
      <c r="Z19" s="97">
        <f>N19+R19</f>
        <v>116497.89</v>
      </c>
      <c r="AA19" s="97">
        <f>O19+S19</f>
        <v>106200</v>
      </c>
      <c r="AB19" s="97"/>
      <c r="AC19" s="97" t="s">
        <v>15</v>
      </c>
      <c r="AD19" s="100"/>
      <c r="AE19" s="100"/>
      <c r="AF19" s="100"/>
    </row>
    <row r="20" spans="1:32" s="11" customFormat="1" ht="121.5" hidden="1" customHeight="1" x14ac:dyDescent="0.25">
      <c r="A20" s="97"/>
      <c r="B20" s="97" t="s">
        <v>32</v>
      </c>
      <c r="C20" s="97" t="s">
        <v>23</v>
      </c>
      <c r="D20" s="97" t="s">
        <v>24</v>
      </c>
      <c r="E20" s="97"/>
      <c r="F20" s="97" t="s">
        <v>28</v>
      </c>
      <c r="G20" s="101" t="e">
        <f>D20+E20</f>
        <v>#VALUE!</v>
      </c>
      <c r="H20" s="99" t="s">
        <v>25</v>
      </c>
      <c r="I20" s="97">
        <v>0</v>
      </c>
      <c r="J20" s="102">
        <v>41833</v>
      </c>
      <c r="K20" s="97">
        <v>0</v>
      </c>
      <c r="L20" s="97">
        <v>0</v>
      </c>
      <c r="M20" s="102">
        <f>J20</f>
        <v>41833</v>
      </c>
      <c r="N20" s="97">
        <v>0</v>
      </c>
      <c r="O20" s="103">
        <v>0</v>
      </c>
      <c r="P20" s="97">
        <v>0</v>
      </c>
      <c r="Q20" s="103">
        <v>0</v>
      </c>
      <c r="R20" s="102">
        <v>590567.06999999995</v>
      </c>
      <c r="S20" s="103">
        <v>1298256.2</v>
      </c>
      <c r="T20" s="97">
        <v>0</v>
      </c>
      <c r="U20" s="102">
        <f>R20+S20</f>
        <v>1888823.27</v>
      </c>
      <c r="V20" s="97">
        <v>0</v>
      </c>
      <c r="W20" s="97">
        <v>0</v>
      </c>
      <c r="X20" s="97">
        <v>0</v>
      </c>
      <c r="Y20" s="97">
        <v>0</v>
      </c>
      <c r="Z20" s="102">
        <v>632400.06999999995</v>
      </c>
      <c r="AA20" s="97">
        <v>1298256.2</v>
      </c>
      <c r="AB20" s="97"/>
      <c r="AC20" s="97" t="s">
        <v>27</v>
      </c>
      <c r="AD20" s="100"/>
      <c r="AE20" s="100"/>
      <c r="AF20" s="100"/>
    </row>
    <row r="21" spans="1:32" s="11" customFormat="1" ht="34.5" customHeight="1" x14ac:dyDescent="0.25">
      <c r="A21" s="110"/>
      <c r="B21" s="111"/>
      <c r="C21" s="111"/>
      <c r="D21" s="111"/>
      <c r="E21" s="111"/>
      <c r="F21" s="111"/>
      <c r="G21" s="111"/>
      <c r="H21" s="111"/>
      <c r="I21" s="111"/>
      <c r="J21" s="111"/>
      <c r="K21" s="13"/>
      <c r="L21" s="13"/>
      <c r="M21" s="10"/>
      <c r="N21" s="13"/>
      <c r="O21" s="9"/>
      <c r="P21" s="13"/>
      <c r="Q21" s="9"/>
      <c r="R21" s="10"/>
      <c r="S21" s="9"/>
      <c r="T21" s="13"/>
      <c r="U21" s="10"/>
      <c r="V21" s="13"/>
      <c r="W21" s="13"/>
      <c r="X21" s="13"/>
      <c r="Y21" s="13"/>
      <c r="Z21" s="10"/>
      <c r="AA21" s="13"/>
      <c r="AB21" s="13"/>
      <c r="AC21" s="13"/>
    </row>
    <row r="22" spans="1:32" x14ac:dyDescent="0.25">
      <c r="A22" s="112" t="s">
        <v>124</v>
      </c>
      <c r="B22" s="113"/>
      <c r="C22" s="113"/>
      <c r="D22" s="113"/>
      <c r="E22" s="113"/>
      <c r="F22" s="113"/>
    </row>
    <row r="23" spans="1:32" ht="116.25" customHeight="1" x14ac:dyDescent="0.25">
      <c r="A23" s="8"/>
      <c r="B23" s="8" t="s">
        <v>125</v>
      </c>
      <c r="C23" s="8" t="s">
        <v>16</v>
      </c>
      <c r="D23" s="8"/>
      <c r="E23" s="8"/>
      <c r="F23" s="8" t="s">
        <v>126</v>
      </c>
      <c r="G23" s="63" t="s">
        <v>138</v>
      </c>
      <c r="H23" s="62">
        <v>1709693</v>
      </c>
      <c r="I23" s="57"/>
      <c r="J23" s="56"/>
      <c r="K23" s="56"/>
      <c r="L23" s="56"/>
      <c r="M23" s="57">
        <v>54693</v>
      </c>
      <c r="N23" s="56"/>
      <c r="O23" s="56"/>
      <c r="P23" s="56"/>
      <c r="Q23" s="57">
        <v>723343</v>
      </c>
      <c r="R23" s="56"/>
      <c r="S23" s="56"/>
      <c r="T23" s="56"/>
      <c r="U23" s="57">
        <v>1959631</v>
      </c>
      <c r="V23" s="56"/>
      <c r="W23" s="56"/>
      <c r="X23" s="56"/>
      <c r="Y23" s="57">
        <v>798133</v>
      </c>
      <c r="Z23" s="58">
        <v>823875</v>
      </c>
      <c r="AA23" s="59">
        <v>2911958</v>
      </c>
      <c r="AB23" s="60"/>
      <c r="AC23" s="8" t="s">
        <v>127</v>
      </c>
      <c r="AD23" s="8"/>
      <c r="AE23" s="8" t="s">
        <v>140</v>
      </c>
      <c r="AF23" s="8" t="s">
        <v>139</v>
      </c>
    </row>
  </sheetData>
  <mergeCells count="14">
    <mergeCell ref="A1:AF1"/>
    <mergeCell ref="A2:AF3"/>
    <mergeCell ref="A21:J21"/>
    <mergeCell ref="A22:F22"/>
    <mergeCell ref="B4:B6"/>
    <mergeCell ref="A4:A6"/>
    <mergeCell ref="C4:C6"/>
    <mergeCell ref="D4:D6"/>
    <mergeCell ref="H4:H6"/>
    <mergeCell ref="E4:E6"/>
    <mergeCell ref="AC4:AF5"/>
    <mergeCell ref="I4:AB6"/>
    <mergeCell ref="F4:F6"/>
    <mergeCell ref="G4:G6"/>
  </mergeCells>
  <pageMargins left="0.7" right="0.7" top="0.75" bottom="0.75" header="0.3" footer="0.3"/>
  <pageSetup paperSize="8"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8"/>
  <sheetViews>
    <sheetView zoomScale="70" zoomScaleNormal="70" workbookViewId="0">
      <selection activeCell="V6" sqref="V6"/>
    </sheetView>
  </sheetViews>
  <sheetFormatPr defaultRowHeight="16.5" x14ac:dyDescent="0.25"/>
  <cols>
    <col min="1" max="1" width="9.140625" style="6"/>
    <col min="2" max="2" width="21.7109375" style="6" customWidth="1"/>
    <col min="3" max="3" width="13.5703125" style="6" hidden="1" customWidth="1"/>
    <col min="4" max="4" width="15.28515625" style="6" hidden="1" customWidth="1"/>
    <col min="5" max="5" width="15.28515625" style="6" customWidth="1"/>
    <col min="6" max="6" width="19.42578125" style="6" customWidth="1"/>
    <col min="7" max="7" width="11.140625" style="47" hidden="1" customWidth="1"/>
    <col min="8" max="8" width="11.42578125" style="47" hidden="1" customWidth="1"/>
    <col min="9" max="9" width="10.7109375" style="47" hidden="1" customWidth="1"/>
    <col min="10" max="12" width="16.42578125" style="47" hidden="1" customWidth="1"/>
    <col min="13" max="13" width="13" style="47" hidden="1" customWidth="1"/>
    <col min="14" max="14" width="14.5703125" style="47" hidden="1" customWidth="1"/>
    <col min="15" max="15" width="12.7109375" style="47" customWidth="1"/>
    <col min="16" max="16" width="12.85546875" style="47" customWidth="1"/>
    <col min="17" max="17" width="13" style="47" customWidth="1"/>
    <col min="18" max="18" width="16.42578125" style="36" customWidth="1"/>
    <col min="19" max="19" width="15" style="6" hidden="1" customWidth="1"/>
    <col min="20" max="20" width="48.28515625" style="6" customWidth="1"/>
    <col min="21" max="21" width="27" style="6" hidden="1" customWidth="1"/>
    <col min="22" max="22" width="37.28515625" style="54" customWidth="1"/>
    <col min="23" max="23" width="38.28515625" style="27" customWidth="1"/>
    <col min="24" max="16384" width="9.140625" style="2"/>
  </cols>
  <sheetData>
    <row r="1" spans="1:23" ht="22.5" customHeight="1" x14ac:dyDescent="0.3">
      <c r="A1" s="130" t="s">
        <v>166</v>
      </c>
      <c r="B1" s="131"/>
      <c r="C1" s="131"/>
      <c r="D1" s="131"/>
      <c r="E1" s="131"/>
      <c r="F1" s="131"/>
      <c r="G1" s="131"/>
      <c r="H1" s="131"/>
      <c r="I1" s="131"/>
      <c r="J1" s="131"/>
      <c r="K1" s="131"/>
      <c r="L1" s="131"/>
      <c r="M1" s="131"/>
      <c r="N1" s="131"/>
      <c r="O1" s="131"/>
      <c r="P1" s="131"/>
      <c r="Q1" s="131"/>
      <c r="R1" s="131"/>
      <c r="S1" s="131"/>
      <c r="T1" s="131"/>
      <c r="U1" s="131"/>
      <c r="V1" s="131"/>
      <c r="W1" s="131"/>
    </row>
    <row r="3" spans="1:23" ht="16.5" customHeight="1" x14ac:dyDescent="0.25">
      <c r="A3" s="125" t="s">
        <v>0</v>
      </c>
      <c r="B3" s="125" t="s">
        <v>1</v>
      </c>
      <c r="C3" s="125" t="s">
        <v>5</v>
      </c>
      <c r="D3" s="125" t="s">
        <v>2</v>
      </c>
      <c r="E3" s="125" t="s">
        <v>97</v>
      </c>
      <c r="F3" s="125" t="s">
        <v>8</v>
      </c>
      <c r="G3" s="134" t="s">
        <v>135</v>
      </c>
      <c r="H3" s="135"/>
      <c r="I3" s="135"/>
      <c r="J3" s="135"/>
      <c r="K3" s="135"/>
      <c r="L3" s="135"/>
      <c r="M3" s="135"/>
      <c r="N3" s="135"/>
      <c r="O3" s="135"/>
      <c r="P3" s="135"/>
      <c r="Q3" s="135"/>
      <c r="R3" s="136"/>
      <c r="S3" s="125" t="s">
        <v>3</v>
      </c>
      <c r="T3" s="118" t="s">
        <v>78</v>
      </c>
      <c r="U3" s="118"/>
      <c r="V3" s="118"/>
      <c r="W3" s="118"/>
    </row>
    <row r="4" spans="1:23" ht="15.75" customHeight="1" x14ac:dyDescent="0.25">
      <c r="A4" s="126"/>
      <c r="B4" s="126"/>
      <c r="C4" s="126"/>
      <c r="D4" s="126"/>
      <c r="E4" s="126"/>
      <c r="F4" s="126"/>
      <c r="G4" s="137"/>
      <c r="H4" s="138"/>
      <c r="I4" s="138"/>
      <c r="J4" s="138"/>
      <c r="K4" s="138"/>
      <c r="L4" s="138"/>
      <c r="M4" s="138"/>
      <c r="N4" s="138"/>
      <c r="O4" s="138"/>
      <c r="P4" s="138"/>
      <c r="Q4" s="138"/>
      <c r="R4" s="139"/>
      <c r="S4" s="128"/>
      <c r="T4" s="118"/>
      <c r="U4" s="118"/>
      <c r="V4" s="118"/>
      <c r="W4" s="118"/>
    </row>
    <row r="5" spans="1:23" ht="49.5" x14ac:dyDescent="0.25">
      <c r="A5" s="127"/>
      <c r="B5" s="127"/>
      <c r="C5" s="127"/>
      <c r="D5" s="127"/>
      <c r="E5" s="127"/>
      <c r="F5" s="127"/>
      <c r="G5" s="20" t="s">
        <v>7</v>
      </c>
      <c r="H5" s="38" t="s">
        <v>4</v>
      </c>
      <c r="I5" s="37" t="s">
        <v>81</v>
      </c>
      <c r="J5" s="38" t="s">
        <v>4</v>
      </c>
      <c r="K5" s="37" t="s">
        <v>7</v>
      </c>
      <c r="L5" s="37" t="s">
        <v>132</v>
      </c>
      <c r="M5" s="38" t="s">
        <v>4</v>
      </c>
      <c r="N5" s="39" t="s">
        <v>7</v>
      </c>
      <c r="O5" s="38" t="s">
        <v>4</v>
      </c>
      <c r="P5" s="40" t="s">
        <v>10</v>
      </c>
      <c r="Q5" s="40" t="s">
        <v>47</v>
      </c>
      <c r="R5" s="66" t="s">
        <v>137</v>
      </c>
      <c r="S5" s="129"/>
      <c r="T5" s="48" t="s">
        <v>76</v>
      </c>
      <c r="U5" s="20" t="s">
        <v>77</v>
      </c>
      <c r="V5" s="20" t="s">
        <v>134</v>
      </c>
      <c r="W5" s="15" t="s">
        <v>128</v>
      </c>
    </row>
    <row r="6" spans="1:23" ht="202.5" customHeight="1" x14ac:dyDescent="0.25">
      <c r="A6" s="1" t="s">
        <v>40</v>
      </c>
      <c r="B6" s="1" t="s">
        <v>56</v>
      </c>
      <c r="C6" s="1" t="s">
        <v>23</v>
      </c>
      <c r="D6" s="1" t="s">
        <v>24</v>
      </c>
      <c r="E6" s="1" t="s">
        <v>43</v>
      </c>
      <c r="F6" s="1" t="s">
        <v>48</v>
      </c>
      <c r="G6" s="23">
        <v>3146</v>
      </c>
      <c r="H6" s="23" t="s">
        <v>82</v>
      </c>
      <c r="I6" s="23" t="str">
        <f>H6</f>
        <v>-</v>
      </c>
      <c r="J6" s="23">
        <v>1407458.86</v>
      </c>
      <c r="K6" s="23">
        <f>J6</f>
        <v>1407458.86</v>
      </c>
      <c r="L6" s="23"/>
      <c r="M6" s="64">
        <v>187441.29</v>
      </c>
      <c r="N6" s="64">
        <f>M6</f>
        <v>187441.29</v>
      </c>
      <c r="O6" s="23">
        <v>1535551</v>
      </c>
      <c r="P6" s="23">
        <v>0</v>
      </c>
      <c r="Q6" s="23">
        <v>0</v>
      </c>
      <c r="R6" s="65">
        <f>SUM(O6:Q6)</f>
        <v>1535551</v>
      </c>
      <c r="S6" s="22" t="s">
        <v>34</v>
      </c>
      <c r="T6" s="1" t="s">
        <v>116</v>
      </c>
      <c r="U6" s="1" t="s">
        <v>117</v>
      </c>
      <c r="V6" s="1" t="s">
        <v>161</v>
      </c>
      <c r="W6" s="1" t="s">
        <v>161</v>
      </c>
    </row>
    <row r="7" spans="1:23" ht="146.25" customHeight="1" x14ac:dyDescent="0.25">
      <c r="A7" s="1" t="s">
        <v>41</v>
      </c>
      <c r="B7" s="1" t="s">
        <v>98</v>
      </c>
      <c r="C7" s="1"/>
      <c r="D7" s="1"/>
      <c r="E7" s="1" t="s">
        <v>99</v>
      </c>
      <c r="F7" s="1" t="s">
        <v>100</v>
      </c>
      <c r="G7" s="23"/>
      <c r="H7" s="23"/>
      <c r="I7" s="23"/>
      <c r="J7" s="23">
        <v>50000</v>
      </c>
      <c r="K7" s="23">
        <v>50000</v>
      </c>
      <c r="L7" s="23"/>
      <c r="M7" s="23">
        <v>1100000</v>
      </c>
      <c r="N7" s="23">
        <v>1100000</v>
      </c>
      <c r="O7" s="23">
        <v>1150000</v>
      </c>
      <c r="P7" s="23">
        <v>3000000</v>
      </c>
      <c r="Q7" s="23"/>
      <c r="R7" s="65">
        <f>K7+N7+P7</f>
        <v>4150000</v>
      </c>
      <c r="S7" s="1"/>
      <c r="T7" s="1" t="s">
        <v>105</v>
      </c>
      <c r="U7" s="21" t="s">
        <v>101</v>
      </c>
      <c r="V7" s="21" t="s">
        <v>162</v>
      </c>
      <c r="W7" s="104" t="s">
        <v>163</v>
      </c>
    </row>
    <row r="8" spans="1:23" s="24" customFormat="1" ht="66" customHeight="1" x14ac:dyDescent="0.25">
      <c r="A8" s="49" t="s">
        <v>159</v>
      </c>
      <c r="B8" s="23" t="s">
        <v>106</v>
      </c>
      <c r="C8" s="23"/>
      <c r="D8" s="23"/>
      <c r="E8" s="23" t="s">
        <v>45</v>
      </c>
      <c r="F8" s="50" t="s">
        <v>107</v>
      </c>
      <c r="G8" s="49"/>
      <c r="H8" s="49"/>
      <c r="I8" s="51"/>
      <c r="J8" s="49">
        <v>68491</v>
      </c>
      <c r="K8" s="52">
        <v>258462</v>
      </c>
      <c r="L8" s="49"/>
      <c r="M8" s="49"/>
      <c r="N8" s="49"/>
      <c r="O8" s="49">
        <v>68491</v>
      </c>
      <c r="P8" s="52"/>
      <c r="Q8" s="52">
        <v>189971</v>
      </c>
      <c r="R8" s="52">
        <v>258462</v>
      </c>
      <c r="S8" s="23" t="s">
        <v>108</v>
      </c>
      <c r="T8" s="1" t="s">
        <v>156</v>
      </c>
      <c r="U8" s="70" t="s">
        <v>118</v>
      </c>
      <c r="V8" s="70" t="s">
        <v>157</v>
      </c>
      <c r="W8" s="21" t="s">
        <v>158</v>
      </c>
    </row>
    <row r="9" spans="1:23" s="24" customFormat="1" ht="32.25" customHeight="1" x14ac:dyDescent="0.25">
      <c r="A9" s="7"/>
      <c r="B9" s="7"/>
      <c r="C9" s="7"/>
      <c r="D9" s="7"/>
      <c r="E9" s="7"/>
      <c r="F9" s="25"/>
      <c r="G9" s="41">
        <f>SUM(G6:G7)</f>
        <v>3146</v>
      </c>
      <c r="H9" s="41">
        <f>SUM(H6:H7)</f>
        <v>0</v>
      </c>
      <c r="I9" s="41">
        <f>SUM(I6:I7)</f>
        <v>0</v>
      </c>
      <c r="J9" s="41">
        <f>SUM(J6:J7)</f>
        <v>1457458.86</v>
      </c>
      <c r="K9" s="41">
        <f>SUM(K6:K7)</f>
        <v>1457458.86</v>
      </c>
      <c r="L9" s="41"/>
      <c r="M9" s="41">
        <f>SUM(M6:M7)</f>
        <v>1287441.29</v>
      </c>
      <c r="N9" s="41">
        <f>SUM(N6:N7)</f>
        <v>1287441.29</v>
      </c>
      <c r="O9" s="41">
        <f>SUM(O6:O8)</f>
        <v>2754042</v>
      </c>
      <c r="P9" s="41">
        <f>SUM(P6:P8)</f>
        <v>3000000</v>
      </c>
      <c r="Q9" s="41">
        <f>SUM(Q6:Q7)</f>
        <v>0</v>
      </c>
      <c r="R9" s="41">
        <f>SUM(R6:R8)</f>
        <v>5944013</v>
      </c>
      <c r="S9" s="7"/>
      <c r="T9" s="7"/>
      <c r="U9" s="7"/>
      <c r="V9" s="7"/>
      <c r="W9" s="26"/>
    </row>
    <row r="10" spans="1:23" s="24" customFormat="1" ht="35.25" customHeight="1" x14ac:dyDescent="0.25">
      <c r="A10" s="124"/>
      <c r="B10" s="123"/>
      <c r="C10" s="14"/>
      <c r="D10" s="14"/>
      <c r="E10" s="14"/>
      <c r="G10" s="42"/>
      <c r="H10" s="42"/>
      <c r="I10" s="42"/>
      <c r="J10" s="42"/>
      <c r="K10" s="42"/>
      <c r="L10" s="42"/>
      <c r="M10" s="42"/>
      <c r="N10" s="42"/>
      <c r="O10" s="42"/>
      <c r="P10" s="42"/>
      <c r="Q10" s="42"/>
      <c r="R10" s="3"/>
      <c r="S10" s="14"/>
      <c r="T10" s="4"/>
      <c r="U10" s="4"/>
      <c r="V10" s="4"/>
      <c r="W10" s="27"/>
    </row>
    <row r="11" spans="1:23" ht="66" hidden="1" x14ac:dyDescent="0.25">
      <c r="A11" s="28" t="s">
        <v>35</v>
      </c>
      <c r="B11" s="28"/>
      <c r="C11" s="28"/>
      <c r="D11" s="28"/>
      <c r="E11" s="28"/>
      <c r="F11" s="28"/>
      <c r="G11" s="43"/>
      <c r="H11" s="43"/>
      <c r="I11" s="43"/>
      <c r="J11" s="43"/>
      <c r="K11" s="43"/>
      <c r="L11" s="43"/>
      <c r="M11" s="43"/>
      <c r="N11" s="43"/>
      <c r="O11" s="43"/>
      <c r="P11" s="43"/>
      <c r="Q11" s="43"/>
      <c r="R11" s="29"/>
      <c r="S11" s="28"/>
      <c r="T11" s="28"/>
      <c r="U11" s="14"/>
      <c r="V11" s="55"/>
      <c r="W11" s="30"/>
    </row>
    <row r="12" spans="1:23" s="33" customFormat="1" ht="198" hidden="1" customHeight="1" x14ac:dyDescent="0.25">
      <c r="A12" s="5"/>
      <c r="B12" s="5" t="s">
        <v>31</v>
      </c>
      <c r="C12" s="5" t="s">
        <v>6</v>
      </c>
      <c r="D12" s="5" t="s">
        <v>12</v>
      </c>
      <c r="E12" s="5"/>
      <c r="F12" s="5" t="s">
        <v>30</v>
      </c>
      <c r="G12" s="44">
        <v>0</v>
      </c>
      <c r="H12" s="44">
        <v>0</v>
      </c>
      <c r="I12" s="44">
        <v>0</v>
      </c>
      <c r="J12" s="44">
        <v>22178.03</v>
      </c>
      <c r="K12" s="44">
        <f>SUM(J12:J12)</f>
        <v>22178.03</v>
      </c>
      <c r="L12" s="44"/>
      <c r="M12" s="44">
        <v>94319.86</v>
      </c>
      <c r="N12" s="44">
        <f>SUM(M12:M12)</f>
        <v>94319.86</v>
      </c>
      <c r="O12" s="44">
        <f>J12+M12</f>
        <v>116497.89</v>
      </c>
      <c r="P12" s="44"/>
      <c r="Q12" s="44"/>
      <c r="R12" s="31">
        <f>SUM(O12:P12)</f>
        <v>116497.89</v>
      </c>
      <c r="S12" s="5" t="s">
        <v>17</v>
      </c>
      <c r="T12" s="5" t="s">
        <v>15</v>
      </c>
      <c r="U12" s="32"/>
      <c r="V12" s="32"/>
      <c r="W12" s="30"/>
    </row>
    <row r="13" spans="1:23" s="33" customFormat="1" ht="198" hidden="1" customHeight="1" x14ac:dyDescent="0.25">
      <c r="A13" s="5"/>
      <c r="B13" s="5" t="s">
        <v>32</v>
      </c>
      <c r="C13" s="5" t="s">
        <v>23</v>
      </c>
      <c r="D13" s="5" t="s">
        <v>24</v>
      </c>
      <c r="E13" s="5"/>
      <c r="F13" s="5" t="s">
        <v>28</v>
      </c>
      <c r="G13" s="44">
        <v>0</v>
      </c>
      <c r="H13" s="45">
        <v>41833</v>
      </c>
      <c r="I13" s="45">
        <f>H13</f>
        <v>41833</v>
      </c>
      <c r="J13" s="44">
        <v>0</v>
      </c>
      <c r="K13" s="46">
        <v>0</v>
      </c>
      <c r="L13" s="46"/>
      <c r="M13" s="45">
        <v>590567.06999999995</v>
      </c>
      <c r="N13" s="45" t="e">
        <f>M13+#REF!</f>
        <v>#REF!</v>
      </c>
      <c r="O13" s="45">
        <v>632400.06999999995</v>
      </c>
      <c r="P13" s="44"/>
      <c r="Q13" s="44"/>
      <c r="R13" s="34" t="e">
        <f>O13+#REF!</f>
        <v>#REF!</v>
      </c>
      <c r="S13" s="35" t="s">
        <v>26</v>
      </c>
      <c r="T13" s="5" t="s">
        <v>27</v>
      </c>
      <c r="U13" s="32"/>
      <c r="V13" s="32"/>
      <c r="W13" s="27"/>
    </row>
    <row r="14" spans="1:23" x14ac:dyDescent="0.25">
      <c r="A14" s="132" t="s">
        <v>160</v>
      </c>
      <c r="B14" s="133"/>
      <c r="C14" s="133"/>
      <c r="D14" s="133"/>
      <c r="E14" s="133"/>
      <c r="R14" s="67"/>
    </row>
    <row r="15" spans="1:23" ht="57" customHeight="1" x14ac:dyDescent="0.25">
      <c r="A15" s="123"/>
      <c r="B15" s="123"/>
      <c r="C15" s="123"/>
      <c r="D15" s="123"/>
      <c r="E15" s="123"/>
      <c r="F15" s="123"/>
      <c r="G15" s="123"/>
      <c r="H15" s="123"/>
    </row>
    <row r="16" spans="1:23" ht="20.25" customHeight="1" x14ac:dyDescent="0.25">
      <c r="A16" s="123"/>
      <c r="B16" s="123"/>
      <c r="C16" s="123"/>
      <c r="D16" s="123"/>
      <c r="E16" s="123"/>
      <c r="F16" s="123"/>
      <c r="G16" s="123"/>
      <c r="H16" s="123"/>
      <c r="I16" s="123"/>
      <c r="J16" s="123"/>
      <c r="K16" s="123"/>
      <c r="L16" s="54"/>
    </row>
    <row r="17" spans="1:8" ht="198" hidden="1" customHeight="1" x14ac:dyDescent="0.25">
      <c r="A17" s="123"/>
      <c r="B17" s="123"/>
      <c r="C17" s="123"/>
      <c r="D17" s="123"/>
      <c r="E17" s="123"/>
      <c r="F17" s="123"/>
      <c r="G17" s="123"/>
      <c r="H17" s="123"/>
    </row>
    <row r="18" spans="1:8" ht="35.25" customHeight="1" x14ac:dyDescent="0.25"/>
  </sheetData>
  <mergeCells count="15">
    <mergeCell ref="S3:S5"/>
    <mergeCell ref="T3:W4"/>
    <mergeCell ref="A1:W1"/>
    <mergeCell ref="A15:H15"/>
    <mergeCell ref="A16:K16"/>
    <mergeCell ref="A14:E14"/>
    <mergeCell ref="G3:R4"/>
    <mergeCell ref="A17:H17"/>
    <mergeCell ref="A10:B10"/>
    <mergeCell ref="A3:A5"/>
    <mergeCell ref="B3:B5"/>
    <mergeCell ref="C3:C5"/>
    <mergeCell ref="D3:D5"/>
    <mergeCell ref="E3:E5"/>
    <mergeCell ref="F3:F5"/>
  </mergeCells>
  <pageMargins left="0.7" right="0.7" top="0.75" bottom="0.75" header="0.3" footer="0.3"/>
  <pageSetup paperSize="8"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un ĀU 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2019-04-30T11:27:21Z</cp:lastPrinted>
  <dcterms:created xsi:type="dcterms:W3CDTF">2017-01-09T10:10:27Z</dcterms:created>
  <dcterms:modified xsi:type="dcterms:W3CDTF">2019-04-30T11:27:56Z</dcterms:modified>
</cp:coreProperties>
</file>