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X:\DOMES_SEDES\AVIZEI un MAJAS LAPAI\2020.gads\01_JANVĀRIS\"/>
    </mc:Choice>
  </mc:AlternateContent>
  <xr:revisionPtr revIDLastSave="0" documentId="8_{2BE2F1C1-C056-41A9-A801-47A56A298EE7}" xr6:coauthVersionLast="45" xr6:coauthVersionMax="45" xr10:uidLastSave="{00000000-0000-0000-0000-000000000000}"/>
  <bookViews>
    <workbookView xWindow="-120" yWindow="-120" windowWidth="29040" windowHeight="15840" xr2:uid="{00000000-000D-0000-FFFF-FFFF00000000}"/>
  </bookViews>
  <sheets>
    <sheet name="Kopa_apstiprinasanai_01_2020" sheetId="1" r:id="rId1"/>
  </sheets>
  <externalReferences>
    <externalReference r:id="rId2"/>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Kopa_apstiprinasanai_01_2020!$A$1:$E$43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 l="1"/>
  <c r="E33" i="1" s="1"/>
  <c r="C34" i="1"/>
  <c r="D32" i="1"/>
  <c r="C27" i="1"/>
  <c r="E27" i="1" s="1"/>
  <c r="D26" i="1"/>
  <c r="C26" i="1"/>
  <c r="D25" i="1"/>
  <c r="C25" i="1"/>
  <c r="D23" i="1"/>
  <c r="C23" i="1"/>
  <c r="D22" i="1"/>
  <c r="C22" i="1"/>
  <c r="D21" i="1"/>
  <c r="C21" i="1"/>
  <c r="D20" i="1"/>
  <c r="D19" i="1" s="1"/>
  <c r="C20" i="1"/>
  <c r="C19" i="1" s="1"/>
  <c r="C18" i="1"/>
  <c r="D16" i="1"/>
  <c r="C16" i="1"/>
  <c r="D15" i="1"/>
  <c r="C15" i="1"/>
  <c r="D14" i="1"/>
  <c r="C14" i="1"/>
  <c r="D13" i="1"/>
  <c r="D12" i="1" s="1"/>
  <c r="C13" i="1"/>
  <c r="D11" i="1"/>
  <c r="C11" i="1"/>
  <c r="D10" i="1"/>
  <c r="C10" i="1"/>
  <c r="C9" i="1"/>
  <c r="D8" i="1"/>
  <c r="C8" i="1"/>
  <c r="C30" i="1" s="1"/>
  <c r="D7" i="1"/>
  <c r="C7" i="1"/>
  <c r="D30" i="1" l="1"/>
  <c r="C12" i="1"/>
  <c r="C28" i="1" s="1"/>
  <c r="C29" i="1" s="1"/>
  <c r="C32" i="1"/>
  <c r="E32" i="1" s="1"/>
  <c r="D28" i="1"/>
  <c r="D29" i="1" s="1"/>
  <c r="E30" i="1"/>
  <c r="E34" i="1"/>
  <c r="E29" i="1" l="1"/>
  <c r="E28" i="1"/>
  <c r="E37" i="1" l="1"/>
  <c r="E36" i="1"/>
</calcChain>
</file>

<file path=xl/sharedStrings.xml><?xml version="1.0" encoding="utf-8"?>
<sst xmlns="http://schemas.openxmlformats.org/spreadsheetml/2006/main" count="52" uniqueCount="52">
  <si>
    <t>APSTIPRINĀTS</t>
  </si>
  <si>
    <t>Ādažu novada pirmsskolas izglītības iestāžu vidējās izmaksas, balstoties uz kurām pašvaldība sedz pirmsskolas izglītības programmas izmaksas privātajām izglītības iestādēm 2020.gadā</t>
  </si>
  <si>
    <t>EKK kods</t>
  </si>
  <si>
    <t>Izmaksu veidi</t>
  </si>
  <si>
    <t>Ādažu PII "Strautiņš", EUR 01.01.2020. pēc 2019.gada faktiskajām izmaksām</t>
  </si>
  <si>
    <t>Kadagas PII "Mežavēji", EUR 01.01.2020. pēc 2019.gada faktiskajām izmaksām</t>
  </si>
  <si>
    <t>Kopējās izmaksas pašvaldības PII, EUR 01.01.2020. pēc 2019.gada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</si>
  <si>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</si>
  <si>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</si>
  <si>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</si>
  <si>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</si>
  <si>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</si>
  <si>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</si>
  <si>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</si>
  <si>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</si>
  <si>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Izdevumi par sakaru pakalpojumiem</t>
  </si>
  <si>
    <t xml:space="preserve">    Izdevumi par komunālajiem pakalpojumiem</t>
  </si>
  <si>
    <t xml:space="preserve">    Dažādi pakalpojumi</t>
  </si>
  <si>
    <t xml:space="preserve">    Remontdarbi un iestāžu uzturēšanas pakalpojumi</t>
  </si>
  <si>
    <t xml:space="preserve">    Informācijas tehnoloģiju pakalpojumi</t>
  </si>
  <si>
    <t xml:space="preserve">    Īres un nomas maksa (izņemot transportlīdzekļu nomas maksu (EKK 2262))</t>
  </si>
  <si>
    <t>Materiāli</t>
  </si>
  <si>
    <t xml:space="preserve">    Izdevumi par dažādām precēm un inventāru</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</si>
  <si>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</si>
  <si>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</si>
  <si>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</si>
  <si>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</si>
  <si>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</si>
  <si>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</si>
  <si>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</si>
  <si>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</si>
  <si>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</si>
  <si>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</si>
  <si>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</si>
  <si>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</si>
  <si>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</si>
  <si>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</si>
  <si>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</si>
  <si>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</si>
  <si>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(01.09.2019.)</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</si>
  <si>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</si>
  <si>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</si>
  <si>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</si>
  <si>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r>
      <rPr>
        <i/>
        <sz val="11"/>
        <color theme="0"/>
        <rFont val="Times New Roman"/>
        <family val="1"/>
        <charset val="186"/>
      </rPr>
      <t>t.sk:</t>
    </r>
    <r>
      <rPr>
        <i/>
        <sz val="11"/>
        <rFont val="Times New Roman"/>
        <family val="1"/>
        <charset val="186"/>
      </rPr>
      <t xml:space="preserve"> - audzēkņi, kuri apgūst obligāto sagatavošanu pamatizglītības ieguvei</t>
    </r>
  </si>
  <si>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</si>
  <si>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</si>
  <si>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</si>
  <si>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</si>
  <si>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</si>
  <si>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Ar Ādažu novada domes 2020.gada 28.janvābra sēdes lēmumu Nr.6</t>
  </si>
  <si>
    <t xml:space="preserve">Domes priekšsēdētāja vietnieks </t>
  </si>
  <si>
    <t>P.Balzāns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</si>
</sst>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b/>
      <sz val="11"/>
      <name val="Times New Roman"/>
      <family val="1"/>
      <charset val="186"/>
    </font>
    <font>
      <sz val="11"/>
      <name val="Times New Roman"/>
      <family val="1"/>
      <charset val="186"/>
    </font>
    <font>
      <sz val="11"/>
      <color theme="1"/>
      <name val="Times New Roman"/>
      <family val="1"/>
      <charset val="186"/>
    </font>
    <font>
      <vertAlign val="subscript"/>
      <sz val="11"/>
      <name val="Times New Roman"/>
      <family val="1"/>
      <charset val="186"/>
    </font>
    <font>
      <i/>
      <sz val="11"/>
      <name val="Times New Roman"/>
      <family val="1"/>
      <charset val="186"/>
    </font>
    <font>
      <i/>
      <sz val="11"/>
      <color theme="1"/>
      <name val="Times New Roman"/>
      <family val="1"/>
      <charset val="186"/>
    </font>
    <font>
      <i/>
      <sz val="11"/>
      <color theme="0"/>
      <name val="Times New Roman"/>
      <family val="1"/>
      <charset val="186"/>
    </font>
    <font>
      <sz val="9"/>
      <color theme="1"/>
      <name val="Arial"/>
      <family val="2"/>
      <charset val="186"/>
    </font>
    <font>
      <sz val="11"/>
      <color theme="0"/>
      <name val="Times New Roman"/>
      <family val="1"/>
      <charset val="186"/>
    </font>
    <font>
      <b/>
      <sz val="11"/>
      <color theme="1"/>
      <name val="Times New Roman"/>
      <family val="1"/>
      <charset val="186"/>
    </font>
    <font>
      <i/>
      <sz val="14"/>
      <color theme="3"/>
      <name val="Times New Roman"/>
      <family val="1"/>
      <charset val="186"/>
    </font>
    <font>
      <b/>
      <sz val="14"/>
      <color theme="3"/>
      <name val="Times New Roman"/>
      <family val="1"/>
      <charset val="186"/>
    </font>
    <font>
      <sz val="14"/>
      <color theme="3"/>
      <name val="Times New Roman"/>
      <family val="1"/>
      <charset val="186"/>
    </font>
    <font>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0" tint="-0.14996795556505021"/>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auto="1"/>
      </left>
      <right/>
      <top style="thin">
        <color auto="1"/>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43" fontId="15" fillId="0" borderId="0" applyFont="0" applyFill="0" applyBorder="0" applyAlignment="0" applyProtection="0"/>
    <xf numFmtId="0" fontId="1" fillId="0" borderId="0"/>
  </cellStyleXfs>
  <cellXfs count="61">
    <xf numFmtId="0" fontId="0" fillId="0" borderId="0" xfId="0"/>
    <xf numFmtId="0" fontId="2" fillId="0" borderId="0" xfId="2" applyFont="1"/>
    <xf numFmtId="0" fontId="3" fillId="0" borderId="0" xfId="2" applyFont="1" applyAlignment="1">
      <alignment horizontal="right" vertical="center"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3" fillId="0" borderId="0" xfId="2" applyFont="1"/>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Fill="1" applyBorder="1" applyAlignment="1">
      <alignment horizontal="center"/>
    </xf>
    <xf numFmtId="4" fontId="3" fillId="0" borderId="8" xfId="2" applyNumberFormat="1" applyFont="1" applyFill="1" applyBorder="1" applyAlignment="1">
      <alignment horizontal="center"/>
    </xf>
    <xf numFmtId="0" fontId="7" fillId="0" borderId="5" xfId="2" applyFont="1" applyBorder="1" applyAlignment="1">
      <alignment horizontal="center"/>
    </xf>
    <xf numFmtId="0" fontId="7" fillId="0" borderId="6" xfId="2" applyFont="1" applyBorder="1" applyAlignment="1">
      <alignment horizontal="left" wrapText="1"/>
    </xf>
    <xf numFmtId="4" fontId="7" fillId="0" borderId="7" xfId="2" applyNumberFormat="1" applyFont="1" applyFill="1" applyBorder="1" applyAlignment="1">
      <alignment horizontal="center"/>
    </xf>
    <xf numFmtId="4" fontId="7" fillId="0" borderId="8" xfId="2" applyNumberFormat="1" applyFont="1" applyFill="1" applyBorder="1" applyAlignment="1">
      <alignment horizontal="center"/>
    </xf>
    <xf numFmtId="0" fontId="3" fillId="0" borderId="9" xfId="2" applyFont="1" applyBorder="1" applyAlignment="1">
      <alignment wrapText="1"/>
    </xf>
    <xf numFmtId="0" fontId="7" fillId="0" borderId="5" xfId="2" applyFont="1" applyBorder="1" applyAlignment="1">
      <alignment horizontal="right"/>
    </xf>
    <xf numFmtId="0" fontId="7" fillId="0" borderId="6" xfId="2" applyFont="1" applyBorder="1" applyAlignment="1">
      <alignment horizontal="right" wrapText="1"/>
    </xf>
    <xf numFmtId="0" fontId="3" fillId="0" borderId="10" xfId="2" applyFont="1" applyBorder="1" applyAlignment="1">
      <alignment horizontal="center"/>
    </xf>
    <xf numFmtId="0" fontId="7" fillId="0" borderId="11" xfId="2" applyFont="1" applyBorder="1" applyAlignment="1">
      <alignment horizontal="left" wrapText="1"/>
    </xf>
    <xf numFmtId="4" fontId="7" fillId="0" borderId="12" xfId="2" applyNumberFormat="1" applyFont="1" applyFill="1" applyBorder="1" applyAlignment="1">
      <alignment horizontal="center"/>
    </xf>
    <xf numFmtId="4" fontId="3" fillId="0" borderId="13" xfId="2" applyNumberFormat="1" applyFont="1" applyFill="1" applyBorder="1" applyAlignment="1">
      <alignment horizontal="center"/>
    </xf>
    <xf numFmtId="0" fontId="1" fillId="0" borderId="0" xfId="2" applyFont="1"/>
    <xf numFmtId="0" fontId="8" fillId="0" borderId="14" xfId="2" applyFont="1" applyBorder="1" applyAlignment="1">
      <alignment horizontal="center"/>
    </xf>
    <xf numFmtId="0" fontId="8" fillId="0" borderId="15" xfId="2" applyFont="1" applyBorder="1" applyAlignment="1">
      <alignment horizontal="left" wrapText="1"/>
    </xf>
    <xf numFmtId="4" fontId="8" fillId="0" borderId="16" xfId="2" applyNumberFormat="1" applyFont="1" applyBorder="1" applyAlignment="1">
      <alignment horizontal="center"/>
    </xf>
    <xf numFmtId="0" fontId="7" fillId="0" borderId="0" xfId="2" applyFont="1"/>
    <xf numFmtId="0" fontId="9" fillId="0" borderId="5" xfId="2" applyFont="1" applyBorder="1" applyAlignment="1">
      <alignment horizontal="center"/>
    </xf>
    <xf numFmtId="0" fontId="9" fillId="0" borderId="6" xfId="2" applyFont="1" applyBorder="1" applyAlignment="1">
      <alignment horizontal="left" wrapText="1"/>
    </xf>
    <xf numFmtId="4" fontId="9" fillId="0" borderId="7" xfId="2" applyNumberFormat="1" applyFont="1" applyFill="1" applyBorder="1" applyAlignment="1">
      <alignment horizontal="center"/>
    </xf>
    <xf numFmtId="0" fontId="8" fillId="0" borderId="6" xfId="2" applyFont="1" applyBorder="1" applyAlignment="1">
      <alignment horizontal="left" wrapText="1"/>
    </xf>
    <xf numFmtId="3" fontId="9" fillId="0" borderId="7" xfId="2" applyNumberFormat="1" applyFont="1" applyBorder="1" applyAlignment="1">
      <alignment horizontal="center"/>
    </xf>
    <xf numFmtId="3" fontId="10" fillId="0" borderId="7" xfId="2" applyNumberFormat="1" applyFont="1" applyBorder="1" applyAlignment="1">
      <alignment horizontal="center"/>
    </xf>
    <xf numFmtId="0" fontId="12" fillId="0" borderId="6" xfId="2" applyFont="1" applyBorder="1" applyAlignment="1">
      <alignment horizontal="left" wrapText="1"/>
    </xf>
    <xf numFmtId="3" fontId="12" fillId="0" borderId="7" xfId="2" applyNumberFormat="1" applyFont="1" applyFill="1" applyBorder="1" applyAlignment="1">
      <alignment horizontal="center"/>
    </xf>
    <xf numFmtId="3" fontId="13" fillId="0" borderId="7" xfId="2" applyNumberFormat="1" applyFont="1" applyBorder="1" applyAlignment="1">
      <alignment horizontal="center"/>
    </xf>
    <xf numFmtId="0" fontId="9" fillId="3" borderId="5" xfId="2" applyFont="1" applyFill="1" applyBorder="1" applyAlignment="1">
      <alignment horizontal="center"/>
    </xf>
    <xf numFmtId="0" fontId="9" fillId="3" borderId="6" xfId="2" applyFont="1" applyFill="1" applyBorder="1" applyAlignment="1">
      <alignment horizontal="left" wrapText="1"/>
    </xf>
    <xf numFmtId="43" fontId="16" fillId="3" borderId="7" xfId="1" applyFont="1" applyFill="1" applyBorder="1" applyAlignment="1">
      <alignment horizontal="center" vertical="center"/>
    </xf>
    <xf numFmtId="164" fontId="17" fillId="3" borderId="7" xfId="1" applyNumberFormat="1" applyFont="1" applyFill="1" applyBorder="1" applyAlignment="1">
      <alignment horizontal="center" vertical="center"/>
    </xf>
    <xf numFmtId="0" fontId="18" fillId="0" borderId="0" xfId="2" applyFont="1"/>
    <xf numFmtId="0" fontId="9" fillId="3" borderId="17" xfId="2" applyFont="1" applyFill="1" applyBorder="1" applyAlignment="1">
      <alignment horizontal="center"/>
    </xf>
    <xf numFmtId="0" fontId="9" fillId="3" borderId="18" xfId="2" applyFont="1" applyFill="1" applyBorder="1" applyAlignment="1">
      <alignment horizontal="left" wrapText="1"/>
    </xf>
    <xf numFmtId="43" fontId="16" fillId="3" borderId="19" xfId="1" applyFont="1" applyFill="1" applyBorder="1" applyAlignment="1">
      <alignment horizontal="center"/>
    </xf>
    <xf numFmtId="164" fontId="17" fillId="3" borderId="19" xfId="1" applyNumberFormat="1" applyFont="1" applyFill="1" applyBorder="1" applyAlignment="1">
      <alignment horizontal="center"/>
    </xf>
    <xf numFmtId="0" fontId="3" fillId="0" borderId="17" xfId="2" applyFont="1" applyBorder="1" applyAlignment="1">
      <alignment horizontal="center"/>
    </xf>
    <xf numFmtId="0" fontId="4" fillId="0" borderId="18" xfId="2" applyFont="1" applyBorder="1" applyAlignment="1">
      <alignment horizontal="right" wrapText="1"/>
    </xf>
    <xf numFmtId="0" fontId="3" fillId="0" borderId="20" xfId="2" applyFont="1" applyBorder="1" applyAlignment="1">
      <alignment horizontal="center"/>
    </xf>
    <xf numFmtId="0" fontId="3" fillId="0" borderId="21" xfId="2" applyFont="1" applyBorder="1" applyAlignment="1">
      <alignment horizontal="center"/>
    </xf>
    <xf numFmtId="0" fontId="19" fillId="0" borderId="0" xfId="2" applyFont="1" applyAlignment="1">
      <alignment horizontal="right" wrapText="1"/>
    </xf>
    <xf numFmtId="43" fontId="2" fillId="0" borderId="0" xfId="1" applyFont="1"/>
    <xf numFmtId="0" fontId="20" fillId="0" borderId="0" xfId="2" applyFont="1"/>
    <xf numFmtId="0" fontId="2" fillId="0" borderId="0" xfId="2" applyFont="1" applyAlignment="1">
      <alignment wrapText="1"/>
    </xf>
    <xf numFmtId="0" fontId="3" fillId="0" borderId="0" xfId="2" applyFont="1" applyAlignment="1">
      <alignment wrapText="1"/>
    </xf>
    <xf numFmtId="0" fontId="1" fillId="0" borderId="0" xfId="2" applyFont="1" applyAlignment="1">
      <alignment horizontal="right"/>
    </xf>
    <xf numFmtId="0" fontId="5" fillId="0" borderId="0" xfId="2" applyFont="1" applyAlignment="1">
      <alignment horizontal="center" wrapText="1"/>
    </xf>
    <xf numFmtId="0" fontId="21" fillId="0" borderId="0" xfId="2" applyFont="1" applyAlignment="1">
      <alignment horizontal="left" wrapText="1"/>
    </xf>
    <xf numFmtId="0" fontId="3" fillId="0" borderId="0" xfId="2" applyFont="1" applyAlignment="1">
      <alignment horizontal="right" vertical="center"/>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mite\Desktop\2010\2020\Izgl_iest_tames\Aprekins\Privat_PPII_lidzfinansejums%202020_apreki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1_2019"/>
      <sheetName val="0910_2019 (2)"/>
      <sheetName val="0920_2019"/>
    </sheetNames>
    <sheetDataSet>
      <sheetData sheetId="0"/>
      <sheetData sheetId="1">
        <row r="33">
          <cell r="D33">
            <v>533438.31000000006</v>
          </cell>
          <cell r="H33">
            <v>14367.401232395818</v>
          </cell>
        </row>
        <row r="41">
          <cell r="D41">
            <v>125826.38</v>
          </cell>
          <cell r="H41">
            <v>2755.9661999999998</v>
          </cell>
        </row>
        <row r="48">
          <cell r="D48">
            <v>108.6</v>
          </cell>
        </row>
        <row r="52">
          <cell r="D52">
            <v>606.97</v>
          </cell>
        </row>
        <row r="53">
          <cell r="D53">
            <v>25976.62</v>
          </cell>
          <cell r="G53">
            <v>1360.6800952380954</v>
          </cell>
        </row>
        <row r="57">
          <cell r="D57">
            <v>6602.19</v>
          </cell>
          <cell r="G57">
            <v>252.99738095238098</v>
          </cell>
        </row>
        <row r="61">
          <cell r="D61">
            <v>20548.560000000001</v>
          </cell>
          <cell r="G61">
            <v>836.60080952380963</v>
          </cell>
        </row>
        <row r="67">
          <cell r="D67">
            <v>5495.32</v>
          </cell>
          <cell r="G67">
            <v>287.85009523809526</v>
          </cell>
        </row>
        <row r="73">
          <cell r="D73">
            <v>33718.69</v>
          </cell>
          <cell r="G73">
            <v>1765.7619047619048</v>
          </cell>
        </row>
        <row r="76">
          <cell r="D76">
            <v>48378.73</v>
          </cell>
          <cell r="G76">
            <v>2534.1239523809527</v>
          </cell>
        </row>
        <row r="79">
          <cell r="D79">
            <v>294.23</v>
          </cell>
        </row>
        <row r="81">
          <cell r="D81">
            <v>9020.4500000000007</v>
          </cell>
          <cell r="G81">
            <v>472.49976190476195</v>
          </cell>
        </row>
        <row r="82">
          <cell r="D82">
            <v>5524.24</v>
          </cell>
        </row>
        <row r="126">
          <cell r="D126">
            <v>140194.6</v>
          </cell>
        </row>
        <row r="132">
          <cell r="D132">
            <v>32677.14</v>
          </cell>
        </row>
        <row r="138">
          <cell r="D138">
            <v>3499.83</v>
          </cell>
        </row>
      </sheetData>
      <sheetData sheetId="2">
        <row r="24">
          <cell r="D24">
            <v>52356.08</v>
          </cell>
        </row>
        <row r="30">
          <cell r="D30">
            <v>12260.45</v>
          </cell>
        </row>
        <row r="36">
          <cell r="D36">
            <v>1419.88</v>
          </cell>
        </row>
        <row r="66">
          <cell r="D66">
            <v>379336.01</v>
          </cell>
        </row>
        <row r="82">
          <cell r="D82">
            <v>54.5</v>
          </cell>
        </row>
        <row r="89">
          <cell r="D89">
            <v>2417.41</v>
          </cell>
        </row>
        <row r="90">
          <cell r="D90">
            <v>25222.57</v>
          </cell>
        </row>
        <row r="95">
          <cell r="D95">
            <v>3009.79</v>
          </cell>
        </row>
        <row r="99">
          <cell r="D99">
            <v>46290.63</v>
          </cell>
        </row>
        <row r="108">
          <cell r="D108">
            <v>15892.64</v>
          </cell>
        </row>
        <row r="111">
          <cell r="D111">
            <v>22628.47</v>
          </cell>
        </row>
        <row r="113">
          <cell r="D113">
            <v>51.09</v>
          </cell>
        </row>
        <row r="114">
          <cell r="D114">
            <v>100</v>
          </cell>
        </row>
        <row r="116">
          <cell r="D116">
            <v>13308.61</v>
          </cell>
        </row>
        <row r="117">
          <cell r="D117">
            <v>2939.99</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3"/>
  <sheetViews>
    <sheetView tabSelected="1" zoomScaleNormal="100" workbookViewId="0"/>
  </sheetViews>
  <sheetFormatPr defaultColWidth="9.140625" defaultRowHeight="18.75" outlineLevelRow="1" outlineLevelCol="1" x14ac:dyDescent="0.3"/>
  <cols>
    <col min="1" max="1" width="10.42578125" style="1" customWidth="1"/>
    <col min="2" max="2" width="40.140625" style="55"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60" t="s">
        <v>49</v>
      </c>
    </row>
    <row r="3" spans="1:5" ht="18.75" customHeight="1" x14ac:dyDescent="0.3">
      <c r="B3" s="2"/>
      <c r="C3" s="2"/>
    </row>
    <row r="4" spans="1:5" ht="35.450000000000003" customHeight="1" x14ac:dyDescent="0.3">
      <c r="A4" s="58" t="s">
        <v>1</v>
      </c>
      <c r="B4" s="58"/>
      <c r="C4" s="58"/>
      <c r="D4" s="58"/>
      <c r="E4" s="58"/>
    </row>
    <row r="5" spans="1:5" ht="15" customHeight="1" thickBot="1" x14ac:dyDescent="0.35">
      <c r="A5" s="3"/>
      <c r="B5" s="4"/>
      <c r="C5" s="3"/>
    </row>
    <row r="6" spans="1:5" s="9" customFormat="1" ht="80.45" customHeight="1" x14ac:dyDescent="0.25">
      <c r="A6" s="5" t="s">
        <v>2</v>
      </c>
      <c r="B6" s="6" t="s">
        <v>3</v>
      </c>
      <c r="C6" s="7" t="s">
        <v>4</v>
      </c>
      <c r="D6" s="7" t="s">
        <v>5</v>
      </c>
      <c r="E6" s="8" t="s">
        <v>6</v>
      </c>
    </row>
    <row r="7" spans="1:5" s="9" customFormat="1" ht="31.5" x14ac:dyDescent="0.25">
      <c r="A7" s="10">
        <v>1100</v>
      </c>
      <c r="B7" s="11" t="s">
        <v>7</v>
      </c>
      <c r="C7" s="12">
        <f>'[3]0910_2019 (2)'!D33-'[3]0910_2019 (2)'!H33</f>
        <v>519070.90876760421</v>
      </c>
      <c r="D7" s="12">
        <f>'[3]0920_2019'!D66</f>
        <v>379336.01</v>
      </c>
      <c r="E7" s="13">
        <v>882846.44000000006</v>
      </c>
    </row>
    <row r="8" spans="1:5" s="9" customFormat="1" ht="15.75" x14ac:dyDescent="0.25">
      <c r="A8" s="14" t="s">
        <v>8</v>
      </c>
      <c r="B8" s="15" t="s">
        <v>9</v>
      </c>
      <c r="C8" s="16">
        <f>'[3]0910_2019 (2)'!D126</f>
        <v>140194.6</v>
      </c>
      <c r="D8" s="16">
        <f>'[3]0920_2019'!D24</f>
        <v>52356.08</v>
      </c>
      <c r="E8" s="17">
        <v>192550.68</v>
      </c>
    </row>
    <row r="9" spans="1:5" s="9" customFormat="1" ht="15.75" x14ac:dyDescent="0.25">
      <c r="A9" s="10">
        <v>1200</v>
      </c>
      <c r="B9" s="11" t="s">
        <v>10</v>
      </c>
      <c r="C9" s="12">
        <f>'[3]0910_2019 (2)'!D41-'[3]0910_2019 (2)'!H41</f>
        <v>123070.41380000001</v>
      </c>
      <c r="D9" s="12">
        <v>86163.06</v>
      </c>
      <c r="E9" s="13">
        <v>209670.533708</v>
      </c>
    </row>
    <row r="10" spans="1:5" s="9" customFormat="1" ht="31.5" x14ac:dyDescent="0.25">
      <c r="A10" s="14" t="s">
        <v>11</v>
      </c>
      <c r="B10" s="15" t="s">
        <v>12</v>
      </c>
      <c r="C10" s="16">
        <f>'[3]0910_2019 (2)'!D132</f>
        <v>32677.14</v>
      </c>
      <c r="D10" s="16">
        <f>'[3]0920_2019'!D30</f>
        <v>12260.45</v>
      </c>
      <c r="E10" s="17">
        <v>44937.59</v>
      </c>
    </row>
    <row r="11" spans="1:5" s="9" customFormat="1" ht="31.5" x14ac:dyDescent="0.25">
      <c r="A11" s="10">
        <v>2110</v>
      </c>
      <c r="B11" s="18" t="s">
        <v>13</v>
      </c>
      <c r="C11" s="12">
        <f>'[3]0910_2019 (2)'!D48</f>
        <v>108.6</v>
      </c>
      <c r="D11" s="12">
        <f>'[3]0920_2019'!D82</f>
        <v>54.5</v>
      </c>
      <c r="E11" s="13">
        <v>163.1</v>
      </c>
    </row>
    <row r="12" spans="1:5" s="9" customFormat="1" ht="15.75" x14ac:dyDescent="0.25">
      <c r="A12" s="10">
        <v>2200</v>
      </c>
      <c r="B12" s="11" t="s">
        <v>14</v>
      </c>
      <c r="C12" s="12">
        <f>C13+C14+C15+C16+C17+C18</f>
        <v>56491.531619047622</v>
      </c>
      <c r="D12" s="12">
        <f t="shared" ref="D12" si="0">D13+D14+D15+D16+D17+D18</f>
        <v>76940.399999999994</v>
      </c>
      <c r="E12" s="12">
        <v>133937.1453809524</v>
      </c>
    </row>
    <row r="13" spans="1:5" s="9" customFormat="1" ht="15.75" x14ac:dyDescent="0.25">
      <c r="A13" s="19">
        <v>2210</v>
      </c>
      <c r="B13" s="20" t="s">
        <v>15</v>
      </c>
      <c r="C13" s="16">
        <f>'[3]0910_2019 (2)'!D52</f>
        <v>606.97</v>
      </c>
      <c r="D13" s="16">
        <f>'[3]0920_2019'!D89</f>
        <v>2417.41</v>
      </c>
      <c r="E13" s="17">
        <v>3024.38</v>
      </c>
    </row>
    <row r="14" spans="1:5" s="9" customFormat="1" ht="31.5" x14ac:dyDescent="0.25">
      <c r="A14" s="19">
        <v>2220</v>
      </c>
      <c r="B14" s="20" t="s">
        <v>16</v>
      </c>
      <c r="C14" s="16">
        <f>'[3]0910_2019 (2)'!D53-'[3]0910_2019 (2)'!G53</f>
        <v>24615.939904761904</v>
      </c>
      <c r="D14" s="16">
        <f>'[3]0920_2019'!D90</f>
        <v>25222.57</v>
      </c>
      <c r="E14" s="17">
        <v>49998.974238095238</v>
      </c>
    </row>
    <row r="15" spans="1:5" s="9" customFormat="1" ht="15.75" x14ac:dyDescent="0.25">
      <c r="A15" s="19">
        <v>2230</v>
      </c>
      <c r="B15" s="20" t="s">
        <v>17</v>
      </c>
      <c r="C15" s="16">
        <f>'[3]0910_2019 (2)'!D57-'[3]0910_2019 (2)'!G57</f>
        <v>6349.1926190476188</v>
      </c>
      <c r="D15" s="16">
        <f>'[3]0920_2019'!D95</f>
        <v>3009.79</v>
      </c>
      <c r="E15" s="17">
        <v>9358.9826190476197</v>
      </c>
    </row>
    <row r="16" spans="1:5" s="9" customFormat="1" ht="31.5" x14ac:dyDescent="0.25">
      <c r="A16" s="19">
        <v>2240</v>
      </c>
      <c r="B16" s="20" t="s">
        <v>18</v>
      </c>
      <c r="C16" s="16">
        <f>'[3]0910_2019 (2)'!D61-'[3]0910_2019 (2)'!G61</f>
        <v>19711.959190476191</v>
      </c>
      <c r="D16" s="16">
        <f>'[3]0920_2019'!D99</f>
        <v>46290.63</v>
      </c>
      <c r="E16" s="17">
        <v>66347.338619047616</v>
      </c>
    </row>
    <row r="17" spans="1:6" s="9" customFormat="1" ht="15.75" x14ac:dyDescent="0.25">
      <c r="A17" s="19">
        <v>2250</v>
      </c>
      <c r="B17" s="20" t="s">
        <v>19</v>
      </c>
      <c r="C17" s="16">
        <v>0</v>
      </c>
      <c r="D17" s="16">
        <v>0</v>
      </c>
      <c r="E17" s="17">
        <v>0</v>
      </c>
    </row>
    <row r="18" spans="1:6" s="9" customFormat="1" ht="47.25" x14ac:dyDescent="0.25">
      <c r="A18" s="19">
        <v>2260</v>
      </c>
      <c r="B18" s="20" t="s">
        <v>20</v>
      </c>
      <c r="C18" s="16">
        <f>'[3]0910_2019 (2)'!D67-'[3]0910_2019 (2)'!G67</f>
        <v>5207.4699047619042</v>
      </c>
      <c r="D18" s="16">
        <v>0</v>
      </c>
      <c r="E18" s="17">
        <v>5207.4699047619042</v>
      </c>
    </row>
    <row r="19" spans="1:6" s="9" customFormat="1" ht="33" customHeight="1" x14ac:dyDescent="0.25">
      <c r="A19" s="10">
        <v>2300</v>
      </c>
      <c r="B19" s="11" t="s">
        <v>21</v>
      </c>
      <c r="C19" s="12">
        <f>C20+C21+C22+C23+C24+C25+C26</f>
        <v>95663.784380952377</v>
      </c>
      <c r="D19" s="12">
        <f t="shared" ref="D19" si="1">D20+D21+D22+D23+D24+D25+D26</f>
        <v>56238.5</v>
      </c>
      <c r="E19" s="12">
        <v>119949.36</v>
      </c>
    </row>
    <row r="20" spans="1:6" s="9" customFormat="1" ht="35.450000000000003" customHeight="1" x14ac:dyDescent="0.25">
      <c r="A20" s="19">
        <v>2310</v>
      </c>
      <c r="B20" s="20" t="s">
        <v>22</v>
      </c>
      <c r="C20" s="16">
        <f>'[3]0910_2019 (2)'!D73-'[3]0910_2019 (2)'!G73</f>
        <v>31952.928095238098</v>
      </c>
      <c r="D20" s="16">
        <f>'[3]0920_2019'!D108</f>
        <v>15892.64</v>
      </c>
      <c r="E20" s="17">
        <v>49568.55885714286</v>
      </c>
    </row>
    <row r="21" spans="1:6" s="9" customFormat="1" ht="32.25" customHeight="1" x14ac:dyDescent="0.25">
      <c r="A21" s="19">
        <v>2320</v>
      </c>
      <c r="B21" s="20" t="s">
        <v>23</v>
      </c>
      <c r="C21" s="16">
        <f>'[3]0910_2019 (2)'!D76-'[3]0910_2019 (2)'!G76</f>
        <v>45844.606047619047</v>
      </c>
      <c r="D21" s="16">
        <f>'[3]0920_2019'!D111-'[3]0920_2019'!D113</f>
        <v>22577.38</v>
      </c>
      <c r="E21" s="17">
        <v>68421.986047619052</v>
      </c>
    </row>
    <row r="22" spans="1:6" s="9" customFormat="1" ht="30" customHeight="1" x14ac:dyDescent="0.25">
      <c r="A22" s="19">
        <v>2340</v>
      </c>
      <c r="B22" s="20" t="s">
        <v>24</v>
      </c>
      <c r="C22" s="16">
        <f>'[3]0910_2019 (2)'!D79</f>
        <v>294.23</v>
      </c>
      <c r="D22" s="16">
        <f>'[3]0920_2019'!D114</f>
        <v>100</v>
      </c>
      <c r="E22" s="17">
        <v>394.23</v>
      </c>
    </row>
    <row r="23" spans="1:6" s="9" customFormat="1" ht="33" customHeight="1" x14ac:dyDescent="0.25">
      <c r="A23" s="19">
        <v>2350</v>
      </c>
      <c r="B23" s="20" t="s">
        <v>25</v>
      </c>
      <c r="C23" s="16">
        <f>'[3]0910_2019 (2)'!D81-'[3]0910_2019 (2)'!G81</f>
        <v>8547.9502380952381</v>
      </c>
      <c r="D23" s="16">
        <f>'[3]0920_2019'!D116</f>
        <v>13308.61</v>
      </c>
      <c r="E23" s="17">
        <v>21856.56023809524</v>
      </c>
    </row>
    <row r="24" spans="1:6" s="9" customFormat="1" ht="51.75" customHeight="1" x14ac:dyDescent="0.25">
      <c r="A24" s="19">
        <v>2360</v>
      </c>
      <c r="B24" s="20" t="s">
        <v>26</v>
      </c>
      <c r="C24" s="16">
        <v>0</v>
      </c>
      <c r="D24" s="16">
        <v>0</v>
      </c>
      <c r="E24" s="17">
        <v>0</v>
      </c>
    </row>
    <row r="25" spans="1:6" s="9" customFormat="1" ht="16.5" customHeight="1" x14ac:dyDescent="0.25">
      <c r="A25" s="19">
        <v>2370</v>
      </c>
      <c r="B25" s="20" t="s">
        <v>27</v>
      </c>
      <c r="C25" s="16">
        <f>'[3]0910_2019 (2)'!D82</f>
        <v>5524.24</v>
      </c>
      <c r="D25" s="16">
        <f>'[3]0920_2019'!D117</f>
        <v>2939.99</v>
      </c>
      <c r="E25" s="17">
        <v>8464.23</v>
      </c>
    </row>
    <row r="26" spans="1:6" s="9" customFormat="1" ht="33" customHeight="1" x14ac:dyDescent="0.25">
      <c r="A26" s="19" t="s">
        <v>28</v>
      </c>
      <c r="B26" s="20" t="s">
        <v>29</v>
      </c>
      <c r="C26" s="16">
        <f>'[3]0910_2019 (2)'!D138</f>
        <v>3499.83</v>
      </c>
      <c r="D26" s="16">
        <f>'[3]0920_2019'!D36</f>
        <v>1419.88</v>
      </c>
      <c r="E26" s="17">
        <v>4919.71</v>
      </c>
    </row>
    <row r="27" spans="1:6" s="9" customFormat="1" ht="63" customHeight="1" x14ac:dyDescent="0.25">
      <c r="A27" s="21" t="s">
        <v>30</v>
      </c>
      <c r="B27" s="22" t="s">
        <v>31</v>
      </c>
      <c r="C27" s="23">
        <f>14945.85+23.52-3402.72*0.52</f>
        <v>13199.955600000001</v>
      </c>
      <c r="D27" s="23">
        <v>6618.71</v>
      </c>
      <c r="E27" s="24">
        <f t="shared" ref="E27" si="2">C27+D27</f>
        <v>19818.6656</v>
      </c>
    </row>
    <row r="28" spans="1:6" s="29" customFormat="1" ht="29.25" x14ac:dyDescent="0.25">
      <c r="A28" s="26" t="s">
        <v>32</v>
      </c>
      <c r="B28" s="27" t="s">
        <v>33</v>
      </c>
      <c r="C28" s="28">
        <f>C7+C8+C9+C10+C11+C12+C19+C27</f>
        <v>980476.93416760419</v>
      </c>
      <c r="D28" s="28">
        <f>D7+D8+D9+D10+D11+D12+D19+D27</f>
        <v>669967.71</v>
      </c>
      <c r="E28" s="28">
        <f>SUM(C28:D28)</f>
        <v>1650444.6441676042</v>
      </c>
      <c r="F28" s="9"/>
    </row>
    <row r="29" spans="1:6" s="9" customFormat="1" ht="15.75" x14ac:dyDescent="0.25">
      <c r="A29" s="30" t="s">
        <v>34</v>
      </c>
      <c r="B29" s="31" t="s">
        <v>35</v>
      </c>
      <c r="C29" s="32">
        <f>C28-C8-C10-C26</f>
        <v>804105.36416760425</v>
      </c>
      <c r="D29" s="32">
        <f>D28-D8-D10-D26</f>
        <v>603931.30000000005</v>
      </c>
      <c r="E29" s="32">
        <f>SUM(C29:D29)</f>
        <v>1408036.6641676044</v>
      </c>
    </row>
    <row r="30" spans="1:6" s="9" customFormat="1" ht="15.75" x14ac:dyDescent="0.25">
      <c r="A30" s="30" t="s">
        <v>36</v>
      </c>
      <c r="B30" s="31" t="s">
        <v>37</v>
      </c>
      <c r="C30" s="32">
        <f>C8+C10+C26</f>
        <v>176371.56999999998</v>
      </c>
      <c r="D30" s="32">
        <f>D8+D10+D26</f>
        <v>66036.41</v>
      </c>
      <c r="E30" s="32">
        <f>SUM(C30:D30)</f>
        <v>242407.97999999998</v>
      </c>
    </row>
    <row r="31" spans="1:6" s="9" customFormat="1" ht="15.75" x14ac:dyDescent="0.25">
      <c r="A31" s="30"/>
      <c r="B31" s="31"/>
      <c r="C31" s="32"/>
      <c r="D31" s="32"/>
      <c r="E31" s="32"/>
    </row>
    <row r="32" spans="1:6" s="9" customFormat="1" ht="15.75" x14ac:dyDescent="0.25">
      <c r="A32" s="30" t="s">
        <v>38</v>
      </c>
      <c r="B32" s="33" t="s">
        <v>39</v>
      </c>
      <c r="C32" s="34">
        <f>C33+C34</f>
        <v>374</v>
      </c>
      <c r="D32" s="34">
        <f>D33+D34</f>
        <v>199</v>
      </c>
      <c r="E32" s="35">
        <f>SUM(C32:D32)</f>
        <v>573</v>
      </c>
    </row>
    <row r="33" spans="1:6" s="9" customFormat="1" ht="30.75" x14ac:dyDescent="0.3">
      <c r="A33" s="30" t="s">
        <v>40</v>
      </c>
      <c r="B33" s="36" t="s">
        <v>41</v>
      </c>
      <c r="C33" s="37">
        <f>116+30</f>
        <v>146</v>
      </c>
      <c r="D33" s="37">
        <v>118</v>
      </c>
      <c r="E33" s="38">
        <f>SUM(C33:D33)</f>
        <v>264</v>
      </c>
    </row>
    <row r="34" spans="1:6" ht="30.75" x14ac:dyDescent="0.3">
      <c r="A34" s="30" t="s">
        <v>42</v>
      </c>
      <c r="B34" s="36" t="s">
        <v>43</v>
      </c>
      <c r="C34" s="37">
        <f>228</f>
        <v>228</v>
      </c>
      <c r="D34" s="37">
        <v>81</v>
      </c>
      <c r="E34" s="38">
        <f>SUM(C34:D34)</f>
        <v>309</v>
      </c>
      <c r="F34" s="9"/>
    </row>
    <row r="35" spans="1:6" x14ac:dyDescent="0.3">
      <c r="A35" s="30"/>
      <c r="B35" s="31"/>
      <c r="C35" s="35"/>
      <c r="D35" s="35"/>
      <c r="E35" s="35"/>
      <c r="F35" s="9"/>
    </row>
    <row r="36" spans="1:6" s="43" customFormat="1" ht="60.6" customHeight="1" x14ac:dyDescent="0.3">
      <c r="A36" s="39" t="s">
        <v>44</v>
      </c>
      <c r="B36" s="40" t="s">
        <v>45</v>
      </c>
      <c r="C36" s="41"/>
      <c r="D36" s="41"/>
      <c r="E36" s="42">
        <f>E28/12/E32</f>
        <v>240.02976209534674</v>
      </c>
      <c r="F36" s="9"/>
    </row>
    <row r="37" spans="1:6" s="43" customFormat="1" ht="48.6" customHeight="1" thickBot="1" x14ac:dyDescent="0.35">
      <c r="A37" s="44" t="s">
        <v>46</v>
      </c>
      <c r="B37" s="45" t="s">
        <v>47</v>
      </c>
      <c r="C37" s="46"/>
      <c r="D37" s="46"/>
      <c r="E37" s="47">
        <f>(E28*E34/E32-E30)/12/E34</f>
        <v>174.65544170699721</v>
      </c>
      <c r="F37" s="9"/>
    </row>
    <row r="38" spans="1:6" s="43" customFormat="1" ht="20.25" customHeight="1" outlineLevel="1" thickBot="1" x14ac:dyDescent="0.35">
      <c r="A38" s="48"/>
      <c r="B38" s="49"/>
      <c r="C38" s="50"/>
      <c r="D38" s="50"/>
      <c r="E38" s="51"/>
    </row>
    <row r="39" spans="1:6" s="43" customFormat="1" outlineLevel="1" x14ac:dyDescent="0.3">
      <c r="A39" s="1"/>
      <c r="B39" s="52"/>
      <c r="C39" s="53"/>
      <c r="D39" s="54"/>
      <c r="E39" s="1"/>
    </row>
    <row r="40" spans="1:6" s="43" customFormat="1" ht="28.15" customHeight="1" outlineLevel="1" x14ac:dyDescent="0.3">
      <c r="A40" s="59" t="s">
        <v>48</v>
      </c>
      <c r="B40" s="59"/>
      <c r="C40" s="59"/>
      <c r="D40" s="59"/>
      <c r="E40" s="59"/>
    </row>
    <row r="41" spans="1:6" s="43" customFormat="1" outlineLevel="1" x14ac:dyDescent="0.3">
      <c r="A41" s="1"/>
      <c r="B41" s="55"/>
      <c r="C41" s="1"/>
      <c r="D41" s="1"/>
      <c r="E41" s="25"/>
    </row>
    <row r="42" spans="1:6" x14ac:dyDescent="0.3">
      <c r="A42" s="9" t="s">
        <v>50</v>
      </c>
      <c r="B42" s="56"/>
      <c r="D42" s="9" t="s">
        <v>51</v>
      </c>
      <c r="E42" s="57"/>
    </row>
    <row r="43" spans="1:6" ht="6.75" customHeight="1" x14ac:dyDescent="0.3">
      <c r="E43" s="57"/>
    </row>
  </sheetData>
  <mergeCells count="2">
    <mergeCell ref="A4:E4"/>
    <mergeCell ref="A40:E40"/>
  </mergeCells>
  <printOptions horizontalCentered="1"/>
  <pageMargins left="0.75" right="0.75" top="0.78740157480314965" bottom="0.59055118110236227" header="0" footer="0"/>
  <pageSetup paperSize="9" scale="60"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Kopa_apstiprinasanai_01_2020</vt:lpstr>
      <vt:lpstr>Kopa_apstiprinasanai_01_2020!Print_Area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2020-01-29T12:38:59Z</dcterms:created>
  <dcterms:modified xsi:type="dcterms:W3CDTF">2020-01-29T13:53:55Z</dcterms:modified>
</cp:coreProperties>
</file>