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X:\DOMES_SEDES\AVIZEI un MAJAS LAPAI\2021.gads\01_JANVĀRIS\"/>
    </mc:Choice>
  </mc:AlternateContent>
  <xr:revisionPtr revIDLastSave="0" documentId="8_{F698D345-3221-4D49-8C02-FCA849EB5F8B}" xr6:coauthVersionLast="46" xr6:coauthVersionMax="46" xr10:uidLastSave="{00000000-0000-0000-0000-000000000000}"/>
  <bookViews>
    <workbookView xWindow="-120" yWindow="-120" windowWidth="29040" windowHeight="15840" xr2:uid="{00000000-000D-0000-FFFF-FFFF00000000}"/>
  </bookViews>
  <sheets>
    <sheet name="Kopa_apstiprinasanai_01_2021" sheetId="1" r:id="rId1"/>
  </sheets>
  <externalReferences>
    <externalReference r:id="rId2"/>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Kopa_apstiprinasanai_01_2021!$A$1:$E$42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E32" i="1"/>
  <c r="D31" i="1"/>
  <c r="C31" i="1"/>
  <c r="E31" i="1" s="1"/>
  <c r="C26" i="1"/>
  <c r="E26" i="1" s="1"/>
  <c r="D25" i="1"/>
  <c r="C25" i="1"/>
  <c r="D24" i="1"/>
  <c r="C24" i="1"/>
  <c r="E23" i="1"/>
  <c r="D22" i="1"/>
  <c r="C22" i="1"/>
  <c r="D21" i="1"/>
  <c r="C21" i="1"/>
  <c r="D20" i="1"/>
  <c r="C20" i="1"/>
  <c r="D19" i="1"/>
  <c r="C19" i="1"/>
  <c r="C17" i="1"/>
  <c r="E17" i="1" s="1"/>
  <c r="D16" i="1"/>
  <c r="C16" i="1"/>
  <c r="D15" i="1"/>
  <c r="C15" i="1"/>
  <c r="E15" i="1" s="1"/>
  <c r="D14" i="1"/>
  <c r="C14" i="1"/>
  <c r="D13" i="1"/>
  <c r="C13" i="1"/>
  <c r="E13" i="1" s="1"/>
  <c r="D11" i="1"/>
  <c r="E11" i="1" s="1"/>
  <c r="C11" i="1"/>
  <c r="D10" i="1"/>
  <c r="C10" i="1"/>
  <c r="E10" i="1" s="1"/>
  <c r="D9" i="1"/>
  <c r="C9" i="1"/>
  <c r="D8" i="1"/>
  <c r="D29" i="1" s="1"/>
  <c r="C8" i="1"/>
  <c r="D7" i="1"/>
  <c r="C7" i="1"/>
  <c r="E16" i="1" l="1"/>
  <c r="E22" i="1"/>
  <c r="E24" i="1"/>
  <c r="E7" i="1"/>
  <c r="E19" i="1"/>
  <c r="E21" i="1"/>
  <c r="E8" i="1"/>
  <c r="C29" i="1"/>
  <c r="E9" i="1"/>
  <c r="D12" i="1"/>
  <c r="D18" i="1"/>
  <c r="E25" i="1"/>
  <c r="E14" i="1"/>
  <c r="E12" i="1" s="1"/>
  <c r="E20" i="1"/>
  <c r="D27" i="1"/>
  <c r="D28" i="1" s="1"/>
  <c r="E29" i="1"/>
  <c r="C12" i="1"/>
  <c r="C18" i="1"/>
  <c r="E18" i="1" l="1"/>
  <c r="C27" i="1"/>
  <c r="E27" i="1" s="1"/>
  <c r="C28" i="1"/>
  <c r="E28" i="1" s="1"/>
  <c r="E36" i="1" l="1"/>
  <c r="E35" i="1"/>
</calcChain>
</file>

<file path=xl/sharedStrings.xml><?xml version="1.0" encoding="utf-8"?>
<sst xmlns="http://schemas.openxmlformats.org/spreadsheetml/2006/main" count="51" uniqueCount="51">
  <si>
    <t>APSTIPRINĀTS</t>
  </si>
  <si>
    <t>Ādažu novada pirmsskolas izglītības iestāžu vidējās izmaksas, balstoties uz kurām pašvaldība sedz pirmsskolas izglītības programmas izmaksas privātajām izglītības iestādēm 2021.gadā</t>
  </si>
  <si>
    <t>EKK kods</t>
  </si>
  <si>
    <t>Izmaksu veidi</t>
  </si>
  <si>
    <t>Ādažu PII "Strautiņš", EUR 01.01.2021. pēc 2020.gada faktiskajām izmaksām</t>
  </si>
  <si>
    <t>Kadagas PII "Mežavēji", EUR 01.01.2021. pēc 2020.gada faktiskajām izmaksām</t>
  </si>
  <si>
    <t>Kopējās izmaksas pašvaldības PII, EUR 01.01.2021. pēc 2020.gada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</si>
  <si>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</si>
  <si>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</si>
  <si>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</si>
  <si>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</si>
  <si>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</si>
  <si>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</si>
  <si>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 xml:space="preserve">  Mācību, darba un dienesta komandējumi, dienesta, darba braucieni</t>
  </si>
  <si>
    <t>Pakalpojumi</t>
  </si>
  <si>
    <t xml:space="preserve">    Izdevumi par sakaru pakalpojumiem</t>
  </si>
  <si>
    <t xml:space="preserve">    Izdevumi par komunālajiem pakalpojumiem</t>
  </si>
  <si>
    <t xml:space="preserve">    Dažādi pakalpojumi</t>
  </si>
  <si>
    <t xml:space="preserve">    Remontdarbi un iestāžu uzturēšanas pakalpojumi</t>
  </si>
  <si>
    <t xml:space="preserve">    Īres un nomas maksa (izņemot transportlīdzekļu nomas maksu (EKK 2262))</t>
  </si>
  <si>
    <t>Materiāli</t>
  </si>
  <si>
    <t xml:space="preserve">    Izdevumi par dažādām precēm un inventāru</t>
  </si>
  <si>
    <t xml:space="preserve">    Kurināmais un enerģētiskie materiāli</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</si>
  <si>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</si>
  <si>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</si>
  <si>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</si>
  <si>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</si>
  <si>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</si>
  <si>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</si>
  <si>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</si>
  <si>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</si>
  <si>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</si>
  <si>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</si>
  <si>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</si>
  <si>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</si>
  <si>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</si>
  <si>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</si>
  <si>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</si>
  <si>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(01.09.2020.)</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</si>
  <si>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</si>
  <si>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</si>
  <si>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</si>
  <si>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r>
      <rPr>
        <i/>
        <sz val="11"/>
        <color theme="0"/>
        <rFont val="Times New Roman"/>
        <family val="1"/>
        <charset val="186"/>
      </rPr>
      <t>t.sk:</t>
    </r>
    <r>
      <rPr>
        <i/>
        <sz val="11"/>
        <rFont val="Times New Roman"/>
        <family val="1"/>
        <charset val="186"/>
      </rPr>
      <t xml:space="preserve"> - audzēkņi, kuri apgūst obligāto sagatavošanu pamatizglītības ieguvei</t>
    </r>
  </si>
  <si>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</si>
  <si>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</si>
  <si>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</si>
  <si>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</si>
  <si>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</si>
  <si>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 xml:space="preserve">Domes priekšsēdētājs </t>
  </si>
  <si>
    <t>M.Sprindžuks</t>
  </si>
  <si>
    <t>Ar Ādažu novada domes 2021.gada 26.janvābra sēdes lēmumu protokols Nr.21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</si>
</sst>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i/>
      <sz val="12"/>
      <name val="Times New Roman"/>
      <family val="1"/>
      <charset val="186"/>
    </font>
    <font>
      <b/>
      <sz val="11"/>
      <name val="Times New Roman"/>
      <family val="1"/>
      <charset val="186"/>
    </font>
    <font>
      <sz val="11"/>
      <name val="Times New Roman"/>
      <family val="1"/>
      <charset val="186"/>
    </font>
    <font>
      <vertAlign val="subscript"/>
      <sz val="11"/>
      <name val="Times New Roman"/>
      <family val="1"/>
      <charset val="186"/>
    </font>
    <font>
      <i/>
      <sz val="11"/>
      <name val="Times New Roman"/>
      <family val="1"/>
      <charset val="186"/>
    </font>
    <font>
      <i/>
      <sz val="11"/>
      <color theme="0"/>
      <name val="Times New Roman"/>
      <family val="1"/>
      <charset val="186"/>
    </font>
    <font>
      <sz val="11"/>
      <color theme="1"/>
      <name val="Times New Roman"/>
      <family val="1"/>
      <charset val="186"/>
    </font>
    <font>
      <sz val="9"/>
      <color theme="1"/>
      <name val="Arial"/>
      <family val="2"/>
      <charset val="186"/>
    </font>
    <font>
      <sz val="11"/>
      <color theme="0"/>
      <name val="Times New Roman"/>
      <family val="1"/>
      <charset val="186"/>
    </font>
    <font>
      <sz val="12"/>
      <color theme="1"/>
      <name val="Times New Roman"/>
      <family val="1"/>
      <charset val="186"/>
    </font>
    <font>
      <i/>
      <sz val="14"/>
      <color theme="3"/>
      <name val="Times New Roman"/>
      <family val="1"/>
      <charset val="186"/>
    </font>
    <font>
      <sz val="12"/>
      <color theme="5" tint="-0.249977111117893"/>
      <name val="Times New Roman"/>
      <family val="1"/>
      <charset val="186"/>
    </font>
    <font>
      <i/>
      <sz val="12"/>
      <color theme="3"/>
      <name val="Times New Roman"/>
      <family val="1"/>
      <charset val="186"/>
    </font>
    <font>
      <b/>
      <sz val="14"/>
      <color theme="3"/>
      <name val="Times New Roman"/>
      <family val="1"/>
      <charset val="186"/>
    </font>
    <font>
      <sz val="14"/>
      <color theme="3"/>
      <name val="Times New Roman"/>
      <family val="1"/>
      <charset val="186"/>
    </font>
    <font>
      <sz val="9"/>
      <name val="Times New Roman"/>
      <family val="1"/>
      <charset val="186"/>
    </font>
    <font>
      <sz val="12"/>
      <color theme="1"/>
      <name val="Arial"/>
      <family val="2"/>
      <charset val="186"/>
    </font>
  </fonts>
  <fills count="4">
    <fill>
      <patternFill patternType="none"/>
    </fill>
    <fill>
      <patternFill patternType="gray125"/>
    </fill>
    <fill>
      <patternFill patternType="solid">
        <fgColor indexed="50"/>
        <bgColor indexed="64"/>
      </patternFill>
    </fill>
    <fill>
      <patternFill patternType="solid">
        <fgColor theme="0" tint="-0.14996795556505021"/>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43" fontId="13" fillId="0" borderId="0" applyFont="0" applyFill="0" applyBorder="0" applyAlignment="0" applyProtection="0"/>
    <xf numFmtId="0" fontId="1" fillId="0" borderId="0"/>
  </cellStyleXfs>
  <cellXfs count="60">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vertical="center"/>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3" fillId="0" borderId="0" xfId="2" applyFont="1"/>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Fill="1" applyBorder="1" applyAlignment="1">
      <alignment horizontal="center"/>
    </xf>
    <xf numFmtId="4" fontId="3" fillId="0" borderId="8" xfId="2" applyNumberFormat="1" applyFont="1" applyFill="1" applyBorder="1" applyAlignment="1">
      <alignment horizontal="center"/>
    </xf>
    <xf numFmtId="0" fontId="6" fillId="0" borderId="5" xfId="2" applyFont="1" applyBorder="1" applyAlignment="1">
      <alignment horizontal="center"/>
    </xf>
    <xf numFmtId="0" fontId="6" fillId="0" borderId="6" xfId="2" applyFont="1" applyBorder="1" applyAlignment="1">
      <alignment horizontal="left" wrapText="1"/>
    </xf>
    <xf numFmtId="4" fontId="6" fillId="0" borderId="7" xfId="2" applyNumberFormat="1" applyFont="1" applyFill="1" applyBorder="1" applyAlignment="1">
      <alignment horizontal="center"/>
    </xf>
    <xf numFmtId="4" fontId="6" fillId="0" borderId="8" xfId="2" applyNumberFormat="1" applyFont="1" applyFill="1" applyBorder="1" applyAlignment="1">
      <alignment horizontal="center"/>
    </xf>
    <xf numFmtId="0" fontId="3" fillId="0" borderId="9" xfId="2" applyFont="1" applyBorder="1" applyAlignment="1">
      <alignment wrapText="1"/>
    </xf>
    <xf numFmtId="0" fontId="6" fillId="0" borderId="5" xfId="2" applyFont="1" applyBorder="1" applyAlignment="1">
      <alignment horizontal="right"/>
    </xf>
    <xf numFmtId="0" fontId="6" fillId="0" borderId="6" xfId="2" applyFont="1" applyBorder="1" applyAlignment="1">
      <alignment horizontal="right" wrapText="1"/>
    </xf>
    <xf numFmtId="0" fontId="1" fillId="0" borderId="0" xfId="2" applyFont="1"/>
    <xf numFmtId="0" fontId="7" fillId="0" borderId="10" xfId="2" applyFont="1" applyBorder="1" applyAlignment="1">
      <alignment horizontal="center"/>
    </xf>
    <xf numFmtId="0" fontId="7" fillId="0" borderId="11" xfId="2" applyFont="1" applyBorder="1" applyAlignment="1">
      <alignment horizontal="left" wrapText="1"/>
    </xf>
    <xf numFmtId="4" fontId="7" fillId="0" borderId="12" xfId="2" applyNumberFormat="1" applyFont="1" applyBorder="1" applyAlignment="1">
      <alignment horizontal="center"/>
    </xf>
    <xf numFmtId="0" fontId="6" fillId="0" borderId="0" xfId="2" applyFont="1"/>
    <xf numFmtId="0" fontId="8" fillId="0" borderId="5" xfId="2" applyFont="1" applyBorder="1" applyAlignment="1">
      <alignment horizontal="center"/>
    </xf>
    <xf numFmtId="0" fontId="8" fillId="0" borderId="6" xfId="2" applyFont="1" applyBorder="1" applyAlignment="1">
      <alignment horizontal="left" wrapText="1"/>
    </xf>
    <xf numFmtId="4" fontId="8" fillId="0" borderId="7" xfId="2" applyNumberFormat="1" applyFont="1" applyFill="1" applyBorder="1" applyAlignment="1">
      <alignment horizontal="center"/>
    </xf>
    <xf numFmtId="0" fontId="7" fillId="0" borderId="6" xfId="2" applyFont="1" applyBorder="1" applyAlignment="1">
      <alignment horizontal="left" wrapText="1"/>
    </xf>
    <xf numFmtId="3" fontId="8" fillId="0" borderId="7" xfId="2" applyNumberFormat="1" applyFont="1" applyBorder="1" applyAlignment="1">
      <alignment horizontal="center"/>
    </xf>
    <xf numFmtId="0" fontId="10" fillId="0" borderId="6" xfId="2" applyFont="1" applyBorder="1" applyAlignment="1">
      <alignment horizontal="left" wrapText="1"/>
    </xf>
    <xf numFmtId="3" fontId="10" fillId="0" borderId="7" xfId="2" applyNumberFormat="1" applyFont="1" applyFill="1" applyBorder="1" applyAlignment="1">
      <alignment horizontal="center"/>
    </xf>
    <xf numFmtId="3" fontId="10" fillId="0" borderId="7" xfId="2" applyNumberFormat="1" applyFont="1" applyBorder="1" applyAlignment="1">
      <alignment horizontal="center"/>
    </xf>
    <xf numFmtId="3" fontId="12" fillId="0" borderId="7" xfId="2" applyNumberFormat="1" applyFont="1" applyBorder="1" applyAlignment="1">
      <alignment horizontal="center"/>
    </xf>
    <xf numFmtId="0" fontId="8" fillId="3" borderId="5" xfId="2" applyFont="1" applyFill="1" applyBorder="1" applyAlignment="1">
      <alignment horizontal="center"/>
    </xf>
    <xf numFmtId="0" fontId="8" fillId="3" borderId="6" xfId="2" applyFont="1" applyFill="1" applyBorder="1" applyAlignment="1">
      <alignment horizontal="left" wrapText="1"/>
    </xf>
    <xf numFmtId="43" fontId="14" fillId="3" borderId="7" xfId="1" applyFont="1" applyFill="1" applyBorder="1" applyAlignment="1">
      <alignment horizontal="center" vertical="center"/>
    </xf>
    <xf numFmtId="164" fontId="7" fillId="3" borderId="7" xfId="1" applyNumberFormat="1" applyFont="1" applyFill="1" applyBorder="1" applyAlignment="1">
      <alignment horizontal="center" vertical="center"/>
    </xf>
    <xf numFmtId="0" fontId="15" fillId="0" borderId="0" xfId="0" applyFont="1"/>
    <xf numFmtId="0" fontId="16" fillId="0" borderId="0" xfId="2" applyFont="1"/>
    <xf numFmtId="0" fontId="8" fillId="3" borderId="13" xfId="2" applyFont="1" applyFill="1" applyBorder="1" applyAlignment="1">
      <alignment horizontal="center"/>
    </xf>
    <xf numFmtId="0" fontId="8" fillId="3" borderId="14" xfId="2" applyFont="1" applyFill="1" applyBorder="1" applyAlignment="1">
      <alignment horizontal="left" wrapText="1"/>
    </xf>
    <xf numFmtId="43" fontId="14" fillId="3" borderId="15" xfId="1" applyFont="1" applyFill="1" applyBorder="1" applyAlignment="1">
      <alignment horizontal="center"/>
    </xf>
    <xf numFmtId="164" fontId="7" fillId="3" borderId="15" xfId="1" applyNumberFormat="1" applyFont="1" applyFill="1" applyBorder="1" applyAlignment="1">
      <alignment horizontal="center"/>
    </xf>
    <xf numFmtId="0" fontId="3" fillId="0" borderId="13" xfId="2" applyFont="1" applyBorder="1" applyAlignment="1">
      <alignment horizontal="center"/>
    </xf>
    <xf numFmtId="0" fontId="17" fillId="0" borderId="14" xfId="2" applyFont="1" applyBorder="1" applyAlignment="1">
      <alignment horizontal="right" wrapText="1"/>
    </xf>
    <xf numFmtId="0" fontId="3" fillId="0" borderId="16" xfId="2" applyFont="1" applyBorder="1" applyAlignment="1">
      <alignment horizontal="center"/>
    </xf>
    <xf numFmtId="0" fontId="3" fillId="0" borderId="17" xfId="2" applyFont="1" applyBorder="1" applyAlignment="1">
      <alignment horizontal="center"/>
    </xf>
    <xf numFmtId="0" fontId="18" fillId="0" borderId="0" xfId="2" applyFont="1"/>
    <xf numFmtId="0" fontId="19" fillId="0" borderId="0" xfId="2" applyFont="1" applyAlignment="1">
      <alignment horizontal="right" wrapText="1"/>
    </xf>
    <xf numFmtId="43" fontId="2" fillId="0" borderId="0" xfId="1" applyFont="1"/>
    <xf numFmtId="0" fontId="20" fillId="0" borderId="0" xfId="2" applyFont="1"/>
    <xf numFmtId="0" fontId="2" fillId="0" borderId="0" xfId="2" applyFont="1" applyAlignment="1">
      <alignment wrapText="1"/>
    </xf>
    <xf numFmtId="0" fontId="3" fillId="0" borderId="0" xfId="2" applyFont="1" applyAlignment="1">
      <alignment wrapText="1"/>
    </xf>
    <xf numFmtId="0" fontId="1" fillId="0" borderId="0" xfId="2" applyFont="1" applyAlignment="1">
      <alignment horizontal="right"/>
    </xf>
    <xf numFmtId="0" fontId="22" fillId="0" borderId="0" xfId="0" applyFont="1"/>
    <xf numFmtId="0" fontId="4" fillId="0" borderId="0" xfId="2" applyFont="1" applyAlignment="1">
      <alignment horizontal="center" wrapText="1"/>
    </xf>
    <xf numFmtId="0" fontId="21"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adazi.namejs.lv/Users/sarmite/Desktop/2010/2021/Izgl_iest_tames/Privat_PPII_lidzfinansejums%202021_apreki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1_2021"/>
      <sheetName val="0910_2020"/>
      <sheetName val="0920_2020"/>
      <sheetName val="0920_2019"/>
    </sheetNames>
    <sheetDataSet>
      <sheetData sheetId="0"/>
      <sheetData sheetId="1">
        <row r="35">
          <cell r="D35">
            <v>602506.78</v>
          </cell>
          <cell r="G35">
            <v>14272.8</v>
          </cell>
        </row>
        <row r="43">
          <cell r="D43">
            <v>158691.6</v>
          </cell>
          <cell r="G43">
            <v>3438.3175200000001</v>
          </cell>
        </row>
        <row r="49">
          <cell r="D49">
            <v>0</v>
          </cell>
        </row>
        <row r="54">
          <cell r="D54">
            <v>1143.21</v>
          </cell>
        </row>
        <row r="55">
          <cell r="D55">
            <v>32274.82</v>
          </cell>
          <cell r="G55">
            <v>6240.7739999999994</v>
          </cell>
        </row>
        <row r="59">
          <cell r="D59">
            <v>148043.91</v>
          </cell>
          <cell r="G59">
            <v>922.03900000000147</v>
          </cell>
        </row>
        <row r="63">
          <cell r="D63">
            <v>19698.8</v>
          </cell>
          <cell r="G63">
            <v>1732.174</v>
          </cell>
        </row>
        <row r="69">
          <cell r="D69">
            <v>5480.68</v>
          </cell>
          <cell r="G69">
            <v>548.06799999999998</v>
          </cell>
        </row>
        <row r="73">
          <cell r="D73">
            <v>17304.439999999999</v>
          </cell>
          <cell r="G73">
            <v>3371</v>
          </cell>
        </row>
        <row r="76">
          <cell r="D76">
            <v>22324.42</v>
          </cell>
          <cell r="G76">
            <v>6697.3259999999991</v>
          </cell>
        </row>
        <row r="79">
          <cell r="D79">
            <v>506.56</v>
          </cell>
        </row>
        <row r="81">
          <cell r="D81">
            <v>12203.19</v>
          </cell>
          <cell r="G81">
            <v>1220.3190000000002</v>
          </cell>
        </row>
        <row r="82">
          <cell r="D82">
            <v>6034.87</v>
          </cell>
        </row>
        <row r="126">
          <cell r="D126">
            <v>176715.71</v>
          </cell>
        </row>
        <row r="133">
          <cell r="D133">
            <v>42266.01</v>
          </cell>
        </row>
        <row r="139">
          <cell r="D139">
            <v>4623.21</v>
          </cell>
        </row>
      </sheetData>
      <sheetData sheetId="2">
        <row r="24">
          <cell r="D24">
            <v>59317.47</v>
          </cell>
        </row>
        <row r="31">
          <cell r="D31">
            <v>14925.8</v>
          </cell>
        </row>
        <row r="37">
          <cell r="D37">
            <v>1484</v>
          </cell>
        </row>
        <row r="67">
          <cell r="D67">
            <v>425002.68</v>
          </cell>
        </row>
        <row r="76">
          <cell r="D76">
            <v>105020.42</v>
          </cell>
        </row>
        <row r="82">
          <cell r="D82">
            <v>0</v>
          </cell>
        </row>
        <row r="89">
          <cell r="D89">
            <v>1593.68</v>
          </cell>
        </row>
        <row r="90">
          <cell r="D90">
            <v>23296.85</v>
          </cell>
        </row>
        <row r="95">
          <cell r="D95">
            <v>71965.14</v>
          </cell>
        </row>
        <row r="99">
          <cell r="D99">
            <v>21418.68</v>
          </cell>
        </row>
        <row r="106">
          <cell r="D106">
            <v>10027.23</v>
          </cell>
        </row>
        <row r="109">
          <cell r="D109">
            <v>12711.19</v>
          </cell>
        </row>
        <row r="112">
          <cell r="D112">
            <v>99.93</v>
          </cell>
        </row>
        <row r="114">
          <cell r="D114">
            <v>7997.34</v>
          </cell>
        </row>
        <row r="115">
          <cell r="D115">
            <v>3102.81</v>
          </cell>
        </row>
      </sheetData>
      <sheetData sheetId="3"/>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42"/>
  <sheetViews>
    <sheetView tabSelected="1" zoomScaleNormal="100" workbookViewId="0"/>
  </sheetViews>
  <sheetFormatPr defaultColWidth="9.140625" defaultRowHeight="18.75" outlineLevelRow="1" outlineLevelCol="1" x14ac:dyDescent="0.3"/>
  <cols>
    <col min="1" max="1" width="10.42578125" style="1" customWidth="1"/>
    <col min="2" max="2" width="40.140625" style="54"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3" t="s">
        <v>50</v>
      </c>
    </row>
    <row r="3" spans="1:5" ht="18.75" customHeight="1" x14ac:dyDescent="0.3">
      <c r="B3" s="2"/>
      <c r="C3" s="2"/>
    </row>
    <row r="4" spans="1:5" ht="35.450000000000003" customHeight="1" x14ac:dyDescent="0.3">
      <c r="A4" s="58" t="s">
        <v>1</v>
      </c>
      <c r="B4" s="58"/>
      <c r="C4" s="58"/>
      <c r="D4" s="58"/>
      <c r="E4" s="58"/>
    </row>
    <row r="5" spans="1:5" ht="15" customHeight="1" thickBot="1" x14ac:dyDescent="0.35">
      <c r="A5" s="4"/>
      <c r="B5" s="5"/>
      <c r="C5" s="4"/>
    </row>
    <row r="6" spans="1:5" s="10" customFormat="1" ht="80.45" customHeight="1" x14ac:dyDescent="0.25">
      <c r="A6" s="6" t="s">
        <v>2</v>
      </c>
      <c r="B6" s="7" t="s">
        <v>3</v>
      </c>
      <c r="C6" s="8" t="s">
        <v>4</v>
      </c>
      <c r="D6" s="8" t="s">
        <v>5</v>
      </c>
      <c r="E6" s="9" t="s">
        <v>6</v>
      </c>
    </row>
    <row r="7" spans="1:5" s="10" customFormat="1" ht="31.5" x14ac:dyDescent="0.25">
      <c r="A7" s="11">
        <v>1100</v>
      </c>
      <c r="B7" s="12" t="s">
        <v>7</v>
      </c>
      <c r="C7" s="13">
        <f>'[3]0910_2020'!D35-'[3]0910_2020'!G35</f>
        <v>588233.98</v>
      </c>
      <c r="D7" s="13">
        <f>'[3]0920_2020'!D67</f>
        <v>425002.68</v>
      </c>
      <c r="E7" s="14">
        <f>C7+D7</f>
        <v>1013236.6599999999</v>
      </c>
    </row>
    <row r="8" spans="1:5" s="10" customFormat="1" ht="15.75" x14ac:dyDescent="0.25">
      <c r="A8" s="15" t="s">
        <v>8</v>
      </c>
      <c r="B8" s="16" t="s">
        <v>9</v>
      </c>
      <c r="C8" s="17">
        <f>'[3]0910_2020'!D126</f>
        <v>176715.71</v>
      </c>
      <c r="D8" s="17">
        <f>'[3]0920_2020'!D24</f>
        <v>59317.47</v>
      </c>
      <c r="E8" s="18">
        <f t="shared" ref="E8:E11" si="0">C8+D8</f>
        <v>236033.18</v>
      </c>
    </row>
    <row r="9" spans="1:5" s="10" customFormat="1" ht="15.75" x14ac:dyDescent="0.25">
      <c r="A9" s="11">
        <v>1200</v>
      </c>
      <c r="B9" s="12" t="s">
        <v>10</v>
      </c>
      <c r="C9" s="13">
        <f>'[3]0910_2020'!D43-'[3]0910_2020'!G43</f>
        <v>155253.28247999999</v>
      </c>
      <c r="D9" s="13">
        <f>'[3]0920_2020'!D76</f>
        <v>105020.42</v>
      </c>
      <c r="E9" s="14">
        <f t="shared" si="0"/>
        <v>260273.70247999998</v>
      </c>
    </row>
    <row r="10" spans="1:5" s="10" customFormat="1" ht="31.5" x14ac:dyDescent="0.25">
      <c r="A10" s="15" t="s">
        <v>11</v>
      </c>
      <c r="B10" s="16" t="s">
        <v>12</v>
      </c>
      <c r="C10" s="17">
        <f>'[3]0910_2020'!D133</f>
        <v>42266.01</v>
      </c>
      <c r="D10" s="17">
        <f>'[3]0920_2020'!D31</f>
        <v>14925.8</v>
      </c>
      <c r="E10" s="18">
        <f t="shared" si="0"/>
        <v>57191.81</v>
      </c>
    </row>
    <row r="11" spans="1:5" s="10" customFormat="1" ht="31.5" x14ac:dyDescent="0.25">
      <c r="A11" s="11">
        <v>2100</v>
      </c>
      <c r="B11" s="19" t="s">
        <v>13</v>
      </c>
      <c r="C11" s="13">
        <f>'[3]0910_2020'!D49</f>
        <v>0</v>
      </c>
      <c r="D11" s="13">
        <f>'[3]0920_2020'!D82</f>
        <v>0</v>
      </c>
      <c r="E11" s="14">
        <f t="shared" si="0"/>
        <v>0</v>
      </c>
    </row>
    <row r="12" spans="1:5" s="10" customFormat="1" ht="15.75" x14ac:dyDescent="0.25">
      <c r="A12" s="11">
        <v>2200</v>
      </c>
      <c r="B12" s="12" t="s">
        <v>14</v>
      </c>
      <c r="C12" s="13">
        <f>C13+C14+C15+C16+C17</f>
        <v>62025.435000000019</v>
      </c>
      <c r="D12" s="13">
        <f>D13+D14+D15+D16+D17</f>
        <v>54284.909999999996</v>
      </c>
      <c r="E12" s="13">
        <f>E13+E14+E15+E16+E17</f>
        <v>116310.345</v>
      </c>
    </row>
    <row r="13" spans="1:5" s="10" customFormat="1" ht="15.75" x14ac:dyDescent="0.25">
      <c r="A13" s="20">
        <v>2210</v>
      </c>
      <c r="B13" s="21" t="s">
        <v>15</v>
      </c>
      <c r="C13" s="17">
        <f>'[3]0910_2020'!D54</f>
        <v>1143.21</v>
      </c>
      <c r="D13" s="17">
        <f>'[3]0920_2020'!D89</f>
        <v>1593.68</v>
      </c>
      <c r="E13" s="18">
        <f t="shared" ref="E13:E17" si="1">C13+D13</f>
        <v>2736.8900000000003</v>
      </c>
    </row>
    <row r="14" spans="1:5" s="10" customFormat="1" ht="31.5" x14ac:dyDescent="0.25">
      <c r="A14" s="20">
        <v>2220</v>
      </c>
      <c r="B14" s="21" t="s">
        <v>16</v>
      </c>
      <c r="C14" s="17">
        <f>'[3]0910_2020'!D55-'[3]0910_2020'!G55</f>
        <v>26034.046000000002</v>
      </c>
      <c r="D14" s="17">
        <f>'[3]0920_2020'!D90</f>
        <v>23296.85</v>
      </c>
      <c r="E14" s="18">
        <f t="shared" si="1"/>
        <v>49330.896000000001</v>
      </c>
    </row>
    <row r="15" spans="1:5" s="10" customFormat="1" ht="15.75" x14ac:dyDescent="0.25">
      <c r="A15" s="20">
        <v>2230</v>
      </c>
      <c r="B15" s="21" t="s">
        <v>17</v>
      </c>
      <c r="C15" s="17">
        <f>'[3]0910_2020'!D59-135172.93-'[3]0910_2020'!G59</f>
        <v>11948.94100000001</v>
      </c>
      <c r="D15" s="17">
        <f>'[3]0920_2020'!D95-63989.44</f>
        <v>7975.6999999999971</v>
      </c>
      <c r="E15" s="18">
        <f t="shared" si="1"/>
        <v>19924.641000000007</v>
      </c>
    </row>
    <row r="16" spans="1:5" s="10" customFormat="1" ht="31.5" x14ac:dyDescent="0.25">
      <c r="A16" s="20">
        <v>2240</v>
      </c>
      <c r="B16" s="21" t="s">
        <v>18</v>
      </c>
      <c r="C16" s="17">
        <f>'[3]0910_2020'!D63-'[3]0910_2020'!G63</f>
        <v>17966.626</v>
      </c>
      <c r="D16" s="17">
        <f>'[3]0920_2020'!D99</f>
        <v>21418.68</v>
      </c>
      <c r="E16" s="18">
        <f t="shared" si="1"/>
        <v>39385.305999999997</v>
      </c>
    </row>
    <row r="17" spans="1:6" s="10" customFormat="1" ht="47.25" x14ac:dyDescent="0.25">
      <c r="A17" s="20">
        <v>2260</v>
      </c>
      <c r="B17" s="21" t="s">
        <v>19</v>
      </c>
      <c r="C17" s="17">
        <f>'[3]0910_2020'!D69-'[3]0910_2020'!G69</f>
        <v>4932.6120000000001</v>
      </c>
      <c r="D17" s="17">
        <v>0</v>
      </c>
      <c r="E17" s="18">
        <f t="shared" si="1"/>
        <v>4932.6120000000001</v>
      </c>
    </row>
    <row r="18" spans="1:6" s="10" customFormat="1" ht="33" customHeight="1" x14ac:dyDescent="0.25">
      <c r="A18" s="11">
        <v>2300</v>
      </c>
      <c r="B18" s="12" t="s">
        <v>20</v>
      </c>
      <c r="C18" s="13">
        <f>C19+C20+C21+C22+C23+C24+C25</f>
        <v>51708.045000000006</v>
      </c>
      <c r="D18" s="13">
        <f t="shared" ref="D18:E18" si="2">D19+D20+D21+D22+D23+D24+D25</f>
        <v>35422.5</v>
      </c>
      <c r="E18" s="13">
        <f t="shared" si="2"/>
        <v>87130.544999999998</v>
      </c>
    </row>
    <row r="19" spans="1:6" s="10" customFormat="1" ht="35.450000000000003" customHeight="1" x14ac:dyDescent="0.25">
      <c r="A19" s="20">
        <v>2310</v>
      </c>
      <c r="B19" s="21" t="s">
        <v>21</v>
      </c>
      <c r="C19" s="17">
        <f>'[3]0910_2020'!D73-'[3]0910_2020'!G73</f>
        <v>13933.439999999999</v>
      </c>
      <c r="D19" s="17">
        <f>'[3]0920_2020'!D106</f>
        <v>10027.23</v>
      </c>
      <c r="E19" s="18">
        <f t="shared" ref="E19:E26" si="3">C19+D19</f>
        <v>23960.67</v>
      </c>
    </row>
    <row r="20" spans="1:6" s="10" customFormat="1" ht="32.25" customHeight="1" x14ac:dyDescent="0.25">
      <c r="A20" s="20">
        <v>2320</v>
      </c>
      <c r="B20" s="21" t="s">
        <v>22</v>
      </c>
      <c r="C20" s="17">
        <f>'[3]0910_2020'!D76-'[3]0910_2020'!G76</f>
        <v>15627.093999999999</v>
      </c>
      <c r="D20" s="17">
        <f>'[3]0920_2020'!D109</f>
        <v>12711.19</v>
      </c>
      <c r="E20" s="18">
        <f t="shared" si="3"/>
        <v>28338.284</v>
      </c>
    </row>
    <row r="21" spans="1:6" s="10" customFormat="1" ht="30" customHeight="1" x14ac:dyDescent="0.25">
      <c r="A21" s="20">
        <v>2340</v>
      </c>
      <c r="B21" s="21" t="s">
        <v>23</v>
      </c>
      <c r="C21" s="17">
        <f>'[3]0910_2020'!D79</f>
        <v>506.56</v>
      </c>
      <c r="D21" s="17">
        <f>'[3]0920_2020'!D112</f>
        <v>99.93</v>
      </c>
      <c r="E21" s="18">
        <f t="shared" si="3"/>
        <v>606.49</v>
      </c>
    </row>
    <row r="22" spans="1:6" s="10" customFormat="1" ht="33" customHeight="1" x14ac:dyDescent="0.25">
      <c r="A22" s="20">
        <v>2350</v>
      </c>
      <c r="B22" s="21" t="s">
        <v>24</v>
      </c>
      <c r="C22" s="17">
        <f>'[3]0910_2020'!D81-'[3]0910_2020'!G81</f>
        <v>10982.871000000001</v>
      </c>
      <c r="D22" s="17">
        <f>'[3]0920_2020'!D114</f>
        <v>7997.34</v>
      </c>
      <c r="E22" s="18">
        <f t="shared" si="3"/>
        <v>18980.211000000003</v>
      </c>
    </row>
    <row r="23" spans="1:6" s="10" customFormat="1" ht="51.75" customHeight="1" x14ac:dyDescent="0.25">
      <c r="A23" s="20">
        <v>2360</v>
      </c>
      <c r="B23" s="21" t="s">
        <v>25</v>
      </c>
      <c r="C23" s="17">
        <v>0</v>
      </c>
      <c r="D23" s="17">
        <v>0</v>
      </c>
      <c r="E23" s="18">
        <f t="shared" si="3"/>
        <v>0</v>
      </c>
    </row>
    <row r="24" spans="1:6" s="10" customFormat="1" ht="16.5" customHeight="1" x14ac:dyDescent="0.25">
      <c r="A24" s="20">
        <v>2370</v>
      </c>
      <c r="B24" s="21" t="s">
        <v>26</v>
      </c>
      <c r="C24" s="17">
        <f>'[3]0910_2020'!D82</f>
        <v>6034.87</v>
      </c>
      <c r="D24" s="17">
        <f>'[3]0920_2020'!D115</f>
        <v>3102.81</v>
      </c>
      <c r="E24" s="18">
        <f t="shared" si="3"/>
        <v>9137.68</v>
      </c>
    </row>
    <row r="25" spans="1:6" s="10" customFormat="1" ht="33" customHeight="1" x14ac:dyDescent="0.25">
      <c r="A25" s="20" t="s">
        <v>27</v>
      </c>
      <c r="B25" s="21" t="s">
        <v>28</v>
      </c>
      <c r="C25" s="17">
        <f>'[3]0910_2020'!D139</f>
        <v>4623.21</v>
      </c>
      <c r="D25" s="17">
        <f>'[3]0920_2020'!D37</f>
        <v>1484</v>
      </c>
      <c r="E25" s="18">
        <f t="shared" si="3"/>
        <v>6107.21</v>
      </c>
    </row>
    <row r="26" spans="1:6" s="10" customFormat="1" ht="63" customHeight="1" x14ac:dyDescent="0.25">
      <c r="A26" s="11" t="s">
        <v>29</v>
      </c>
      <c r="B26" s="16" t="s">
        <v>30</v>
      </c>
      <c r="C26" s="17">
        <f>16591.47</f>
        <v>16591.47</v>
      </c>
      <c r="D26" s="17">
        <v>4746.25</v>
      </c>
      <c r="E26" s="14">
        <f t="shared" si="3"/>
        <v>21337.72</v>
      </c>
    </row>
    <row r="27" spans="1:6" s="26" customFormat="1" ht="29.25" x14ac:dyDescent="0.25">
      <c r="A27" s="23" t="s">
        <v>31</v>
      </c>
      <c r="B27" s="24" t="s">
        <v>32</v>
      </c>
      <c r="C27" s="25">
        <f>C7+C8+C9+C10+C11+C12+C18+C26</f>
        <v>1092793.93248</v>
      </c>
      <c r="D27" s="25">
        <f>D7+D8+D9+D10+D11+D12+D18+D26</f>
        <v>698720.03000000014</v>
      </c>
      <c r="E27" s="25">
        <f>SUM(C27:D27)</f>
        <v>1791513.9624800002</v>
      </c>
      <c r="F27" s="10"/>
    </row>
    <row r="28" spans="1:6" s="10" customFormat="1" ht="15.75" x14ac:dyDescent="0.25">
      <c r="A28" s="27" t="s">
        <v>33</v>
      </c>
      <c r="B28" s="28" t="s">
        <v>34</v>
      </c>
      <c r="C28" s="29">
        <f>C27-C8-C10-C25</f>
        <v>869189.00248000002</v>
      </c>
      <c r="D28" s="29">
        <f>D27-D8-D10-D25</f>
        <v>622992.76000000013</v>
      </c>
      <c r="E28" s="29">
        <f>SUM(C28:D28)</f>
        <v>1492181.76248</v>
      </c>
    </row>
    <row r="29" spans="1:6" s="10" customFormat="1" ht="15.75" x14ac:dyDescent="0.25">
      <c r="A29" s="27" t="s">
        <v>35</v>
      </c>
      <c r="B29" s="28" t="s">
        <v>36</v>
      </c>
      <c r="C29" s="29">
        <f>C8+C10+C25</f>
        <v>223604.93</v>
      </c>
      <c r="D29" s="29">
        <f>D8+D10+D25</f>
        <v>75727.27</v>
      </c>
      <c r="E29" s="29">
        <f>SUM(C29:D29)</f>
        <v>299332.2</v>
      </c>
    </row>
    <row r="30" spans="1:6" s="10" customFormat="1" ht="15.75" x14ac:dyDescent="0.25">
      <c r="A30" s="27"/>
      <c r="B30" s="28"/>
      <c r="C30" s="29"/>
      <c r="D30" s="29"/>
      <c r="E30" s="29"/>
    </row>
    <row r="31" spans="1:6" s="10" customFormat="1" ht="15.75" x14ac:dyDescent="0.25">
      <c r="A31" s="27" t="s">
        <v>37</v>
      </c>
      <c r="B31" s="30" t="s">
        <v>38</v>
      </c>
      <c r="C31" s="31">
        <f>C32+C33</f>
        <v>404</v>
      </c>
      <c r="D31" s="31">
        <f>D32+D33</f>
        <v>195</v>
      </c>
      <c r="E31" s="31">
        <f>SUM(C31:D31)</f>
        <v>599</v>
      </c>
    </row>
    <row r="32" spans="1:6" s="10" customFormat="1" ht="30.75" x14ac:dyDescent="0.3">
      <c r="A32" s="27" t="s">
        <v>39</v>
      </c>
      <c r="B32" s="32" t="s">
        <v>40</v>
      </c>
      <c r="C32" s="33">
        <v>166</v>
      </c>
      <c r="D32" s="33">
        <v>111</v>
      </c>
      <c r="E32" s="34">
        <f>SUM(C32:D32)</f>
        <v>277</v>
      </c>
    </row>
    <row r="33" spans="1:7" ht="30.75" x14ac:dyDescent="0.3">
      <c r="A33" s="27" t="s">
        <v>41</v>
      </c>
      <c r="B33" s="32" t="s">
        <v>42</v>
      </c>
      <c r="C33" s="33">
        <v>238</v>
      </c>
      <c r="D33" s="33">
        <v>84</v>
      </c>
      <c r="E33" s="34">
        <f>SUM(C33:D33)</f>
        <v>322</v>
      </c>
      <c r="F33" s="10"/>
      <c r="G33" s="10"/>
    </row>
    <row r="34" spans="1:7" x14ac:dyDescent="0.3">
      <c r="A34" s="27"/>
      <c r="B34" s="28"/>
      <c r="C34" s="35"/>
      <c r="D34" s="35"/>
      <c r="E34" s="35"/>
      <c r="F34" s="10"/>
      <c r="G34" s="10"/>
    </row>
    <row r="35" spans="1:7" s="41" customFormat="1" ht="60.75" x14ac:dyDescent="0.3">
      <c r="A35" s="36" t="s">
        <v>43</v>
      </c>
      <c r="B35" s="37" t="s">
        <v>44</v>
      </c>
      <c r="C35" s="38"/>
      <c r="D35" s="38"/>
      <c r="E35" s="39">
        <f>E27/12/E31</f>
        <v>249.23677830829163</v>
      </c>
      <c r="F35" s="10"/>
      <c r="G35" s="40"/>
    </row>
    <row r="36" spans="1:7" s="41" customFormat="1" ht="61.5" thickBot="1" x14ac:dyDescent="0.35">
      <c r="A36" s="42" t="s">
        <v>45</v>
      </c>
      <c r="B36" s="43" t="s">
        <v>46</v>
      </c>
      <c r="C36" s="44"/>
      <c r="D36" s="44"/>
      <c r="E36" s="45">
        <f>(E27*E33/E31-E29)/12/E33</f>
        <v>171.76985284245308</v>
      </c>
      <c r="F36" s="10"/>
      <c r="G36" s="40"/>
    </row>
    <row r="37" spans="1:7" s="41" customFormat="1" ht="20.25" customHeight="1" outlineLevel="1" thickBot="1" x14ac:dyDescent="0.35">
      <c r="A37" s="46"/>
      <c r="B37" s="47"/>
      <c r="C37" s="48"/>
      <c r="D37" s="48"/>
      <c r="E37" s="49"/>
      <c r="G37" s="50"/>
    </row>
    <row r="38" spans="1:7" s="41" customFormat="1" outlineLevel="1" x14ac:dyDescent="0.3">
      <c r="A38" s="1"/>
      <c r="B38" s="51"/>
      <c r="C38" s="52"/>
      <c r="D38" s="53"/>
      <c r="E38" s="1"/>
      <c r="G38" s="50"/>
    </row>
    <row r="39" spans="1:7" s="41" customFormat="1" ht="28.15" customHeight="1" outlineLevel="1" x14ac:dyDescent="0.3">
      <c r="A39" s="59" t="s">
        <v>47</v>
      </c>
      <c r="B39" s="59"/>
      <c r="C39" s="59"/>
      <c r="D39" s="59"/>
      <c r="E39" s="59"/>
      <c r="G39" s="50"/>
    </row>
    <row r="40" spans="1:7" s="41" customFormat="1" outlineLevel="1" x14ac:dyDescent="0.3">
      <c r="A40" s="1"/>
      <c r="B40" s="54"/>
      <c r="C40" s="1"/>
      <c r="D40" s="1"/>
      <c r="E40" s="22"/>
    </row>
    <row r="41" spans="1:7" x14ac:dyDescent="0.3">
      <c r="A41" s="10" t="s">
        <v>48</v>
      </c>
      <c r="B41" s="55"/>
      <c r="D41" s="10" t="s">
        <v>49</v>
      </c>
      <c r="E41" s="56"/>
      <c r="G41" s="57"/>
    </row>
    <row r="42" spans="1:7" ht="6.75" customHeight="1" x14ac:dyDescent="0.3">
      <c r="E42" s="56"/>
    </row>
  </sheetData>
  <mergeCells count="2">
    <mergeCell ref="A4:E4"/>
    <mergeCell ref="A39:E39"/>
  </mergeCells>
  <printOptions horizontalCentered="1"/>
  <pageMargins left="0.74803149606299213" right="0.74803149606299213" top="0.78740157480314965" bottom="0.59055118110236227" header="0" footer="0"/>
  <pageSetup paperSize="9" scale="63"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Kopa_apstiprinasanai_01_2021</vt:lpstr>
      <vt:lpstr>Kopa_apstiprinasanai_01_2021!Print_Area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2021-01-27T10:03:01Z</cp:lastPrinted>
  <dcterms:created xsi:type="dcterms:W3CDTF">2021-01-05T15:04:14Z</dcterms:created>
  <dcterms:modified xsi:type="dcterms:W3CDTF">2021-01-29T12:08:28Z</dcterms:modified>
</cp:coreProperties>
</file>