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jevgenija\Desktop\VK\"/>
    </mc:Choice>
  </mc:AlternateContent>
  <xr:revisionPtr revIDLastSave="0" documentId="8_{430F2725-777E-4368-8D12-A976FE68E4AD}" xr6:coauthVersionLast="46" xr6:coauthVersionMax="46" xr10:uidLastSave="{00000000-0000-0000-0000-000000000000}"/>
  <bookViews>
    <workbookView xWindow="-120" yWindow="-120" windowWidth="29040" windowHeight="15840" xr2:uid="{00000000-000D-0000-FFFF-FFFF00000000}"/>
  </bookViews>
  <sheets>
    <sheet name="1. ES fondu projekti" sheetId="1" r:id="rId1"/>
    <sheet name="2. Pašvaldību projekti " sheetId="2" r:id="rId2"/>
  </sheets>
  <calcPr calcId="191029"/>
</workbook>
</file>

<file path=xl/calcChain.xml><?xml version="1.0" encoding="utf-8"?>
<calcChain xmlns="http://schemas.openxmlformats.org/spreadsheetml/2006/main">
  <c r="R19" i="2" l="1"/>
  <c r="R17" i="2"/>
  <c r="R16" i="2"/>
  <c r="R12" i="2"/>
  <c r="R11" i="2"/>
  <c r="G17" i="1" l="1"/>
  <c r="G20" i="1" l="1"/>
  <c r="G19" i="1"/>
  <c r="H17" i="1"/>
  <c r="I17" i="1"/>
  <c r="J17" i="1"/>
  <c r="K17" i="1"/>
  <c r="L17" i="1"/>
  <c r="N17" i="1"/>
  <c r="O17" i="1"/>
  <c r="P17" i="1"/>
  <c r="R17" i="1"/>
  <c r="S17" i="1"/>
  <c r="T17" i="1"/>
  <c r="V17" i="1"/>
  <c r="W17" i="1"/>
  <c r="X17" i="1"/>
  <c r="M12" i="1"/>
  <c r="Q12" i="1"/>
  <c r="U12" i="1"/>
  <c r="Y12" i="1"/>
  <c r="R10" i="2" l="1"/>
  <c r="N6" i="2"/>
  <c r="K6" i="2"/>
  <c r="R6" i="2" l="1"/>
  <c r="AA8" i="1" l="1"/>
  <c r="Z8" i="1" l="1"/>
  <c r="Z14" i="1" l="1"/>
  <c r="M16" i="1" l="1"/>
  <c r="M8" i="1"/>
  <c r="Q16" i="1"/>
  <c r="Q8" i="1"/>
  <c r="U16" i="1"/>
  <c r="U8" i="1"/>
  <c r="Y8" i="1"/>
  <c r="Y16" i="1"/>
  <c r="I6" i="2"/>
  <c r="Y17" i="1" l="1"/>
  <c r="U17" i="1"/>
  <c r="Q17" i="1"/>
  <c r="M17" i="1"/>
  <c r="AA16" i="1"/>
  <c r="AA17" i="1" s="1"/>
  <c r="Z16" i="1"/>
  <c r="Z17" i="1" s="1"/>
  <c r="I15" i="2" l="1"/>
  <c r="K14" i="2"/>
  <c r="R15" i="2" l="1"/>
  <c r="N15" i="2"/>
  <c r="O14" i="2"/>
  <c r="R14" i="2" s="1"/>
  <c r="N14" i="2"/>
  <c r="U20" i="1" l="1"/>
  <c r="M20" i="1"/>
  <c r="AB17" i="1"/>
  <c r="AA19" i="1" l="1"/>
  <c r="Z19" i="1"/>
  <c r="U19" i="1" l="1"/>
  <c r="Q19" i="1"/>
</calcChain>
</file>

<file path=xl/sharedStrings.xml><?xml version="1.0" encoding="utf-8"?>
<sst xmlns="http://schemas.openxmlformats.org/spreadsheetml/2006/main" count="254" uniqueCount="200">
  <si>
    <t>Nr.p.k.</t>
  </si>
  <si>
    <t>Projekta nosaukums</t>
  </si>
  <si>
    <t>Pašvaldības lēmuma datums un Nr.</t>
  </si>
  <si>
    <t>2017.gadā plānotās aktivitātes</t>
  </si>
  <si>
    <t>pašv.fin., eiro</t>
  </si>
  <si>
    <t>Normatīvais regulējums/ atlases kārta</t>
  </si>
  <si>
    <t>08.03.2016. MK noteikumi Nr. 152/ 2.kārta</t>
  </si>
  <si>
    <t>kopā, eiro</t>
  </si>
  <si>
    <t>Projekta plānotais  termiņš</t>
  </si>
  <si>
    <t>17.05.2016. MK noteikumi Nr.310</t>
  </si>
  <si>
    <t>valsts fin., eiro</t>
  </si>
  <si>
    <t>24.05.2016. MK noteikumi Nr.323</t>
  </si>
  <si>
    <t>31.05.16. Nr.118 "Par ēku energo-efektivitātes projektiem"</t>
  </si>
  <si>
    <t>22.09.2016. Nr.167</t>
  </si>
  <si>
    <t>SAM 422 projekts "Ādažu pimsskolas izglītības iestādes energoefektivitātes paaugstināšana"</t>
  </si>
  <si>
    <t>1. Ēkas ārsienu siltināšana ar 50 mm siltumizolāciju no telpu puses (iekšējā siltumizolācija). 2. Ēkas bēniņu grīdas siltināšana ar 300 mm siltumizolāciju. 3. Ēkas pagraba pārseguma un pārkares griestu siltināšana ar 150 mm biezu silumizolāciju (ieskaitot konstrukcijas ap kāpnēm, kas ved uz pagrabu). 4. Ēkas cokola (zem zemes līmeņa esošo pagraba sienu un 1m dziļumā pa pārējo ēkas perimetru) siltināšana ar 150 mm ekstrudēto polistirolu. 5. Ēkas ārdurvju, vējtvera durvju, pagraba durvju un bēniņu durvju nomaiņa pret jaunām siltinātām, blīvi noslēdzamām durvīm. 6. Ēkas visu logu nomaiņa pret trīsstiklu pakešu logiem plastikāta rāmjos.</t>
  </si>
  <si>
    <t>09.08.2016. MK noteikumi Nr.519</t>
  </si>
  <si>
    <t>Nav plānotas aktivitātes 2017.g. Projektēšana plānota 2018.g.</t>
  </si>
  <si>
    <t>13.10.2015 MK noteikumi Nr.593/3.kārta</t>
  </si>
  <si>
    <t xml:space="preserve">24.02.2015 Nr.42 "Par tehniski ekonomisko pamatojumu izstrādi pašvaldības ieguldījumiem novada industriālajām teritorijām pieguļošai publiskai infrastruktūrai" </t>
  </si>
  <si>
    <t>85%,  iezīmētais ERAF atbalsta finansējums 1298256</t>
  </si>
  <si>
    <t>Saskaņots būvprojekts</t>
  </si>
  <si>
    <t xml:space="preserve"> Pārbūvēts Ataru ceļš un Briljantu ceļš paaugstinot ielas seguma nestspēju, izbūvējot lietus ūdens kanalizāciju  un apgaismojumu, nodrošinot publiskās infrastruktūras sakārtošanu komercdarbības teritorijas piekļuvei;                                                                                                                                    
 Izbūvēti un pārbūvēti ūdensvada  un kanalizācijas tīkli, kā arī izbūvētas divas  kanalizācijas sūkņu stacijas.
</t>
  </si>
  <si>
    <t xml:space="preserve">Projektu plānots realizēt  2019.gadā. </t>
  </si>
  <si>
    <t>Atteicāmies no projekta īstenošanas</t>
  </si>
  <si>
    <t>SAM422 projekts "Gaujas 16 energoefektivitātes paaugstināšana***</t>
  </si>
  <si>
    <t xml:space="preserve">***SAM 3.3.1."Eimuru industriālās terotorijas infrastruktūras sakārtošana ražošanas zonas oieejamības un uzņēmējdarbības vides uzlabošanai Ādažu novadā" 
</t>
  </si>
  <si>
    <t>Plānotas aktivitātes un pasākumi veselības veicināšanai visām vecumu grupām – dažādas veselības grupu aktivitātes (kalanētika, zumba, veselības vingrošana, nūjošana u.c.), pasākumi veselīga uztura lietošanai (radošās darbnīcas, lekcijas u.c.), pasākumi atkarību izraisošo vielu un procesu izplatības mazināšanai (sporta pasākumi, nometnes, kino, konkursi), pasākumi garīgās veselības veicināšanai (mākslas nodarbības, radošās darbnīcas, grupu nodarbības u.c.), pasākumi seksuālās un reproduktīvās veselības veicināšanai (grupu nodarbības un lekcijas), kā arī tiks organizētas atbalsta grupas vecākiem, kuriem ir bērni ar īpašām vajadzībām un ilgstošajiem bezdarbniekiem. Projekta ietvaros plānots iegādāties arī veselību veicinošu inventāru.</t>
  </si>
  <si>
    <t>Saskaņots būvprojekts, būvdarbu iepirkuma izsludināšana</t>
  </si>
  <si>
    <t>ŠOBRĪD NAV AKTUĀLI</t>
  </si>
  <si>
    <t>1.1.</t>
  </si>
  <si>
    <t>1.2.</t>
  </si>
  <si>
    <t>1.4.</t>
  </si>
  <si>
    <t>1.6.</t>
  </si>
  <si>
    <t>2.1.</t>
  </si>
  <si>
    <t>N.Masaļskis</t>
  </si>
  <si>
    <t>Kopā</t>
  </si>
  <si>
    <t>cits finansējums, eiro*</t>
  </si>
  <si>
    <t>2016-2019</t>
  </si>
  <si>
    <t>1.8.</t>
  </si>
  <si>
    <t>H2020 projekts "Save your bUildiNg by SavINg Energy. Begin to move more quickly" (projekta akronīms: Accelerate SUNShINE)</t>
  </si>
  <si>
    <t>Ādažu novada dome - sadarbības partneris. Vadošais partneris - RTU. Projekta ietvaros plānots veicināt energoefektivitātes pakalpojuma līgumu (turpmāk - EPC). attīstību/ieviešanu Latvijā, attīstot un piemērojot ne tikai normatīvo bāzi, bet arī izstrādājot standartizētu dokumentāciju sabiedrisko ēku sektoram. Atbalsts dauddzīvokļu un dzīvojamo ēku īstenošanai izmantojot EPC. Projekta ietvaros piedāvāts izstrādāt pilotēkām energoauditus, modelēt variantus EPC līgumiem, kā arī sniegt konsultācijas iepirkuma veikšanā un citos saistītajos jautājumos. Pašvaldībām tiek sniegts finanšu atbalsts lai veicinātu daudzdzīvokļu ēku atjaunošanu izmantojot EPC (iestrādājot fin.līdzekļus atbalstam SN vai kā citādi sniedzot atbalstu iedzīvotājiem).</t>
  </si>
  <si>
    <t>2019-2020</t>
  </si>
  <si>
    <t>Attekas ielas turpinājuma, savienojuma ar Pirmo ielu un siltumtrases no katlu mājas Attekas ielā 43 līdz Gaujas ielai 16 izbūve Ādažos</t>
  </si>
  <si>
    <t>Jaunas ēkas būvniecība ar pilnu aprīkojumu, tajā skaitā mācību telpu infrastruktūras izveidošana, informācijas un komunikāciju tehnoloģiju izveidošana, dabazinātņu kabineta izveidošana, sporta kompleksa (sporta zāles un sporta laukuma) izveidošana 1.-4.klasēm. Lai nodrošinātu vispārējās izglītības iestādes pilnu pabeigtību, Ādažu vidusskolas ēku Gaujas ielā 30 pielāgos 5.-12.klases skolēniem par pašvaldības budžeta līdzekļiem.</t>
  </si>
  <si>
    <t>Projekta vadītājs ERAF daļa - Inga Pērkone, tehniskais projekta vadītājs-N.Masaļskis</t>
  </si>
  <si>
    <t>Pārbūvēts Ataru ceļš un Briljantu ceļš paaugstinot ielas seguma nestspēju, izbūvējot lietus ūdens kanalizāciju  un apgaismojumu, nodrošinot publiskās infrastruktūras sakārtošanu komercdarbības teritorijas piekļuvei;                                                                                                                                    
 Izbūvēti un pārbūvēti ūdensvada  un kanalizācijas tīkli, kā arī izbūvētas divas  kanalizācijas sūkņu stacijas.</t>
  </si>
  <si>
    <t>Atbalsts izglītojamo individuālo kompetenču attīstībai</t>
  </si>
  <si>
    <t>30.08.2016. MK noteikumi Nr. 589</t>
  </si>
  <si>
    <t>Projekta kontaktpersona I.Briede</t>
  </si>
  <si>
    <t>2017-2018</t>
  </si>
  <si>
    <t>21668.2</t>
  </si>
  <si>
    <t>3823.8</t>
  </si>
  <si>
    <t>76581.98</t>
  </si>
  <si>
    <t>13514.47</t>
  </si>
  <si>
    <t>90096.45</t>
  </si>
  <si>
    <t>98250.41</t>
  </si>
  <si>
    <t>17338.31</t>
  </si>
  <si>
    <t>115588.72</t>
  </si>
  <si>
    <t>1. Atbalsts izglītojamo individuālo kompetenču attīstībai - 1.-4.klašu izglītojamiem ar mācību grūtībām vai mācīšanās traucējumiem. 2.Abalsts izglītojamo talantu atklāšanai un izkopšanai. 3.Atbalsts neformālās izglītības pasākumu īstenošanai un pedagogu profesionālās kompetences pilnveide iekļaujošās izglītības veicināšanai.</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</si>
  <si>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7.Diskusiju klubs. 8.Nodarbību cikls ārstnieciskajā vingrošanā. 9.Nodarbību cikls darbam ar talantīgiem skolēniem mācību valodā. 10.Nodarbību cikls jaunie dambretisti. 11.Radošā darbnīca Dabas pētnieki. 12.Tehniskā darbnīca Robotika. 13.Nodarbību cikls jaunajiem uzņēmējiem. 14.Praktiskas nodarbības Zinoo centrā Rīgā. 15.Praktiskas nodarbības AHHA centrā Tartu. 16.radošā darbnīca Jaunie talanti. 17.Tehniskā diena RTU laboratorijā. 18. Radošās darbnīcas Latvijas Dabas muzejā. 19.Muzeju un teātru apmeklējumi. 20.Iesaistīšanās mācību priekšmetu atklātajās olimpiādēs. 21.Tehniskā diena skolā sadarbībā ar ZINOO centru.  22.dalība dambretes turnīros</t>
  </si>
  <si>
    <t>PROJEKTĀ VISAS PLĀNOTĀS AKTIVITĀTES</t>
  </si>
  <si>
    <t>2018.GADĀ PLĀNOTĀS AKTIVITĀTES</t>
  </si>
  <si>
    <t>PROJEKTA AKTIVITĀTES</t>
  </si>
  <si>
    <t>PLĀNOTAIS INDIKATĪVAIS FINANSĒJUMS, 2016-2020.</t>
  </si>
  <si>
    <t>Projekta plānotais īstenošanas termiņš</t>
  </si>
  <si>
    <t xml:space="preserve">Kopā, eiro </t>
  </si>
  <si>
    <t>-</t>
  </si>
  <si>
    <t xml:space="preserve">_Organizēt dažādas kampaņas Ādažu novada iedzīvotājiem, popularizējot EPC, veicinot ēku atjaunošanu izmantojot EPC.                                                                                                   _Standartizēto dokumentu izstrāde.                                            _Atbalsta instrumentu iestrāde pašvaldības SN.                          _Pieredzes apmaiņas braucieni. Dalība sanāksmēs.                                      Tikšanās ar daudzdzīvokļu ēku īpašniekiem. </t>
  </si>
  <si>
    <t>_Plānots noslēgt līgumu ar CFLA par projekta īstenošanu                                                                                      _Plānots izsludināt būvdarbu iepirkumu 2018.gada augustā, lai 2018.gada beigās varētu slēgt līgumu ar iepirkuma uzvarētāju (ĀPII siltināšanas darbi varētu notikt 2019.gada vasaras sezonā)</t>
  </si>
  <si>
    <t>_Plānots noslēgt līgumu ar CFLA par projekta īstenošanu                                                                            _Plānots noslēgt līgumu ar būvnieku un uzsākt jaunās skolas ēkas būvdarbus</t>
  </si>
  <si>
    <t>SAM 812 projekts "Ādažu vispārējās izglītības iestādes mācību vides uzlabošana Ādažu novadā"*</t>
  </si>
  <si>
    <t xml:space="preserve">_Organizēt būvprojekta ekspertīzi                                  _Precizēt iespējas ar VARAM par projekta īstenošanu no 2019. gada. Projekta īstenošana ir atkarīga no ES fondu līdzekļu pieejamības.                                        </t>
  </si>
  <si>
    <t>ERAF SAM 9311 "Deinstitucionalizācijas projekts"</t>
  </si>
  <si>
    <t xml:space="preserve">SAM 331 projekts "Eimuru industriālās terotorijas infrastruktūras sakārtošana ražošanas zonas oieejamības un uzņēmējdarbības vides uzlabošanai Ādažu novadā" </t>
  </si>
  <si>
    <t>Projekta vadītājs</t>
  </si>
  <si>
    <t>Mežaparka ceļa pārbūve, Kadagā</t>
  </si>
  <si>
    <t>A.Brūvers</t>
  </si>
  <si>
    <t>2018-2020</t>
  </si>
  <si>
    <t>Būvprojekta izstrāde</t>
  </si>
  <si>
    <t>1. Ēkas nesiltināto ārsienu siltināšana ar 200 mm siltumizolāciju. 2. Ēkas pagraba pārseguma siltināšana ar 150 mm biezu siltumizolāciju (vietās, kur tas ir iespējams bez komunikāciju demontāžas). 3. Ēkas bērnudārza daļas cokola (zem zemes līmeņa esošo sienu) siltināšana ar 150 mm ekstrudēto polistirolu. 4. Ēkas bērnudārza daļas savietotā jumta siltināšana ar 300 mm siltumizolāciju. 5. Ēkas bērnudārza daļas divslīpju jumta (bēniņu grīdas) daļas papildus siltināšana ar 200 mm siltumizolāciju. 6. Ēkas nemainīto ārdurvju nomaiņa pret jaunām siltinātām durvīm. 7. Ēkas nemainīto logu nomaiņa pret trīsstiklu pakešu logiem plastikāta rāmjos.</t>
  </si>
  <si>
    <t>2018.-2022.</t>
  </si>
  <si>
    <t>Pārbūvējamā ceļa posma garums sastāda 4,8km (Iļķenes ceļa posms no A1 autoceļa līdz Mežaparka ceļam - 1 km, Mežaparka ceļa posms no Iļķenes ceļa līdz Smilšu ielai 2,2km, Mežaparka ceļa posms no Smilšu ielas līdz Kadagas ceļam 1,6 km.</t>
  </si>
  <si>
    <t>1.3.</t>
  </si>
  <si>
    <t>_Plānots noslēgts līgumu ar CFLA projekta 1.daļai, līdz 2018.gada 3.ceturksnim tiek pabeigti būvprojekti pilnā sastāvā un saņemta būvatļauja, kā arī līdz gada beigām izsludināts būvdarbu iepirkums.                                                                                            _Par Projekta 2.daļas projektēšanu un īstenošanu plānots lemt pašvaldības 2019.gada budžeta projekta sagatavošanas laikā.</t>
  </si>
  <si>
    <t>I.Henilane</t>
  </si>
  <si>
    <t>Projekta vadītājs ERAF daļa - Inita Henilane, tehniskais projekta vadītājs-Iveta Grīviņa</t>
  </si>
  <si>
    <t xml:space="preserve">_ Organizēt būvprojekta izstrādi centra būvniecībai.                        _Sagatavot iepirkuma dokumentāciju projektēšanas un būvdarbu iepirkumam.                                                                                                       _Turpināt sabiedrības inforrmēšanu.                                                             </t>
  </si>
  <si>
    <t>Projekta vadītājs ERAF daļa - Inga Pērkone, tehniskais projekta vadītājs-A.Brūvers</t>
  </si>
  <si>
    <t>Izbūvēt piebraucamo ceļu pie jaunās sākumskolas ēkas Attekas ielā 16, izbūvēt stāvlaukumu pie slimnīcas, izbūvēt Attekas ielas turpinājuma 1.posmu, uzbūvēt no centrālās katlu mājas jaunu siltumtrases posmu līdz jaunajai skolas ēkai un tālāk, izveidot piebraucamo ceļu pie jaunā sociāla centra.</t>
  </si>
  <si>
    <t>_Būvdarbu uzsākšana _Būvuzraudzības pakalpojuma organizēšana_Būvdarbu pabeigšana</t>
  </si>
  <si>
    <t>I.Pērkone, N.Masaļskis, A.Zēbergs</t>
  </si>
  <si>
    <t>ERAF daļa- G.Dundure, Tehniskais pr.v-P.Sabļins</t>
  </si>
  <si>
    <t xml:space="preserve">SAM 511 projekts
“Pielāgošanās klimata pārmaiņām, samazinot plūdu un krasta erozijas riskus”
 2.daļa
</t>
  </si>
  <si>
    <t xml:space="preserve"> 2020-2022 (2.d.)</t>
  </si>
  <si>
    <t xml:space="preserve">
Projekta 2.daļas ietvaros plānots izbūvēt jaunu aizsargdambi Gaujas kreisajā krastā no Kadagas tiltam līdz Gaujas- Baltezera kanālam, izbūvēt sūkņu staciju Nr.2 pie Vējupes caurtekas-regulatora, izbūvēt krasta nostiprinājumus plānots izskalojumu vietās, kā arī pārbūvēt Kadagas ceļu posmā no tilta līdz pagrieziena uz Abzaļiem, paaugstinot ceļa klātni.  Izbūvēt Upmalu aizsargdambi. </t>
  </si>
  <si>
    <t>ĪSTENOTĀS AKTIVITĀTES NO 02.01.-31.03.2019.</t>
  </si>
  <si>
    <t xml:space="preserve">2017-2022. </t>
  </si>
  <si>
    <t xml:space="preserve">SAM 511 projekts
“Pielāgošanās klimata pārmaiņām, samazinot plūdu un krasta erozijas riskus”
1.daļa
</t>
  </si>
  <si>
    <t xml:space="preserve">Plānots Projekta 1. daļas ietvaros atjaunot Ādažu centra poldera esošo dambi pik. 00/00-15/57 un krājbaseinu, pārbūvēt centra poldera sūkņu staciju, kā arī veikt krastu stiprinājumu izbūvi posmā no A-1 līdz Kadagas tiltam, izskalojuma vietās.
</t>
  </si>
  <si>
    <t>Cits finansējums</t>
  </si>
  <si>
    <t>t.sk.ES fondu finansējums, eiro</t>
  </si>
  <si>
    <t>t.sk.2019.GADĀ PLĀNOTĀS AKTIVITĀTES</t>
  </si>
  <si>
    <t>Plānotais finansējums, eiro</t>
  </si>
  <si>
    <t>Plānotais kopējais finansējums, eiro</t>
  </si>
  <si>
    <t>Kopā, eiro</t>
  </si>
  <si>
    <t>Tiks precizēts pēc iepikuma</t>
  </si>
  <si>
    <t>Nav veiktas.</t>
  </si>
  <si>
    <t>Jāsagaida EK pozitīvs lēmums par snieguma ietvara izpildi (pēc 31.12.2018.)  un ES finansējuma piešķiršanu 2.daļas realizācijai. Pēs šāda lēmuma pieņemšanas domei jālemj par projekta iespējamo realizāciju.</t>
  </si>
  <si>
    <t>Pabeigt jaunās skolas ēkas 1. un 2.kārtas izbūvi. Jaunajā mācību gadā mācības uzsākt jaunajā skolas ēkā.</t>
  </si>
  <si>
    <t>Noslēgt EPC līgumus par abu publisko ēku (Ādažu PII un Ādažu slimnīca) vispārējo atjaunošanu, veikt šo ēku vispārējo atjaunošanu ar 5 gadu garantiju energoefektivitātes rādītājiem. Noslēgt EPC līgumus par 6 daudzdzīvokļu dzīvojamo ēku visaptverošu atjaunošanu. Veikt publicitātes un mārketinga aktivitātes.</t>
  </si>
  <si>
    <t>Plānots veikt būvdarbu iepirkuma un būvuzraudzības iepirkuma procedūras. Pēc Vienošanās ar CFLA noslēgšanas par projekta īstenošanu , uzsākt projektā plānotos būvdarbus.</t>
  </si>
  <si>
    <t>Plānots noslēgt Vienošanos ar CFLA par projekta īstenošanu un uzsākt būvdarbus, būvuzraudzību un autoruzraudzību. Plānots pārbūvēt aizsargadambi un sūkņu staciju.</t>
  </si>
  <si>
    <t>12.03.2019.iepirkuma procedūras rezultātā izvēlēts būvdarbu veicējs SIA "Valkas meliorācija". 15.03.2019.iepirkuma procedūras rezultātā izvēlēts būvuzraudzības pakalpojumu sniedzēja SIA "Firma L4".</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</si>
  <si>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7.Nodarbību cikls ārstnieciskajā vingrošanā. 8.Nodarbību cikls darbam ar talantīgiem skolēniem mācību valodā. 9.Nodarbību cikls jaunie dambretisti. 10.Radošā darbnīca Dabas pētnieki. 11. Radošā darbnīca Eksperimentu laboratorija. 12.Tehniskā darbnīca Robotika. 13.Nodarbību cikls jaunajiem uzņēmējiem. 14.Praktiskas nodarbības Zinoo centrā Rīgā. 15.Praktiskas nodarbības AHHA centrā Tartu. 16.Radošā darbnīca Jaunie talanti. 17.Tehniskā diena RTU laboratorijā. 18. Radošās darbnīcas Latvijas Dabas muzejā. 19.Muzeju un teātru apmeklējumi. 20.Iesaistīšanās mācību priekšmetu atklātajās olimpiādēs. 21.Dalība dambretes turnīros. 22. Laborantu un citu speciālistu piesaiste mācību stundās un ārpusstundu pasākumos 23. Individuālais pedagoga darbs (konsultācijas, nodarbības fizikā un ar to saistītajās zinātnēs) ar talantīgiem izglītojamiem, individualizētais pedagoga atbalsts izglītojamajiem ar vispārējiem un /vai zemiem sasniegumiem 24. Tehniskās darbnīcas Tehnoannas pagrabos.</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</si>
  <si>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7.Nodarbību cikls ārstnieciskajā vingrošanā. 8.Nodarbību cikls darbam ar talantīgiem skolēniem mācību valodā. 9.Nodarbību cikls jaunie dambretisti. 10.Radošā darbnīca Dabas pētnieki. 11. Radošā darbnīca Eksperimentu laboratorija. 12.Tehniskā darbnīca Robotika. 13.Praktiskas nodarbības AHHA centrā Tartu. 14.Radošā darbnīca Jaunie talanti. 15. Radošās darbnīcas Latvijas Dabas muzejā. 16.Iesaistīšanās mācību priekšmetu atklātajās olimpiādēs. 17. Laborantu un citu speciālistu piesaiste mācību stundās un ārpusstundu pasākumos 18. Individuālais pedagoga darbs (konsultācijas, nodarbības fizikā un ar to saistītajās zinātnēs) ar talantīgiem izglītojamiem, individualizētais pedagoga atbalsts izglītojamajiem ar vispārējiem un /vai zemiem sasniegumiem 19. Tehniskās darbnīcas Tehnoannas pagrabos.</t>
  </si>
  <si>
    <t>Plānotas aktivitātes un pasākumi veselības veicināšanai dažādām vecumu grupām – (ritmika, vispārattīstošā vingrošana u.c.), pasākumi veselīga uztura lietošanai (radošās darbnīcas, lekcijas u.c.), pasākumi atkarību izraisošo vielu un procesu izplatības mazināšanai (sporta pasākumi, nometnes, kino, konkursi), pasākumi garīgās veselības veicināšanai (mākslas nodarbības, radošās darbnīcas, grupu nodarbības u.c.), pasākumi seksuālās un reproduktīvās veselības veicināšanai (grupu nodarbības un lekcijas), kā arī tiks organizētas atbalsta grupas vecākiem, kuriem ir bērni ar īpašām vajadzībām un ilgstošajiem bezdarbniekiem. Projekta ietvaros plānots iegādāties arī veselību veicinošu inventāru.</t>
  </si>
  <si>
    <t xml:space="preserve">1.09.01.2019. noorganizēta  sanāksme ar potenciālajiem dienas aprūpes centra un rehabilitācijas centra piegādātājiem.                                                                                                      2. 28.01.2019. tika izsludināts atkārtots apvienotais iepirkums uz dienas aprūpes centra un rehabilitācijas centra projektēšanu, autoruzraudzību  un būvniecību. Noteiktajā piedāvājumu iesniegšanas termiņā 19.02.2019.tika iesniegts viens pretendenta piedāvājums. 22.02.2019. iepirkums tika pārtraukts bez rezultāta dēļ pretendenta neatbilstībām iepirkuma nolikuma  un PIL prasībām (dēļ neatbilstības kvalifikācijas prasībām).                                    
3.15.03.2019. tika izsludināts atkārtots iepirkums uz dienas aprūpes centra un rehabilitācijas centra projektēšanu, autoruzraudzību  un būvniecību ar piedāvājumu iesniegšanas termiņu 09.04.2019. un netika iesniegts neviens piedāvājums.                                                                                          4. 22.03.2019. iensiegts projekta pieteikums CFLA.    
            </t>
  </si>
  <si>
    <t xml:space="preserve">1) 15.02.2019. Iepirkumu komisija pieņēma lēmumu līguma slēgšanas tiesības iepirkumā "Ādažu pirmsskolas izglītības iestādes "Strautiņš" fasādes vienkāršotā atjaunošana" piešķirts SIA "BūvKORE".                                                                                                                    2)  26.02.2019. dome pieņēma lēmumu Nr. 36 par grozījumiem domes 24.10.2017. lēmumā Nr. 244 par līdzfinansējuma nodrošināšanu SAM 4.2.2. projektam - tika precizētas projekta kopējās izmaksas un nolemts ņemt aizņēmumu Valsts kasē būvdarbu veikšanai.                                                                              3) 19.03.2019. noslēdzās pieteikumu pieņemšana Ādažu PII ēkas fasādes vienkāršotās atjaunošanas būvuzraudzības iepirkumā. Vēl notiek pretendentu vērtēšana.                                                                                    4) Ar SIA "BūvKORE" noslēgts līgums par Ādažu PII "Strautiņš" ēkas fasādes vienkāršoto atjaunošanu.                                                                                           5) Notiek regulāras tikšanās un darba grupas, lai pārrunātu jautājumus par Ādažu PII darbību Ādažu vidusskolas telpās.                                                                     6) 28.03.2019. notika Ādažu pašvaldības un bērnudārza pārstāvju tikšanās ar Ādažu PII bērnu vecākiem. </t>
  </si>
  <si>
    <t>04.01.2019. būve ir nodota ekspluatācijā</t>
  </si>
  <si>
    <t>Projektēšana</t>
  </si>
  <si>
    <t>1. ES fondu un citu ārvalstu finanšu instrumentu projekti</t>
  </si>
  <si>
    <t>2. Pašvaldības projekti</t>
  </si>
  <si>
    <t>Veikt  Ādažu PII "Strautiņš" ēkas fasādes vienkāršoto atjaunošanu.</t>
  </si>
  <si>
    <t>1) Iedzīvotājiem regulāri tiek sniegta informācija par iespēju atjaunot daudzdzīvokļu dzīvojamās ēkas ar EPC.                                                                     2) Regulāri tiek publicēta informācija par projekta aktivitātēm pašvaldības mājas lapā, sociālajos tīklos, "Ādažu Vēstīs".                                                 3) 2019.gada sākumā tika izstrādāts "Ādažu slimnīcas" fasādes vienkāršotās atjaunošanas. Ēkas īpašnieki tuprina diskusijas ar banku par projekta finansēšanas iespējām.                                                                                   4) 23.01.2019. notika pirmā pastaiga ar termogrāfu - Ādažos.                                                                                           5) 29.01.2019. dome pieņēma lēmumu par subsīdiju piešķiršanu pilotēkai - daudzdzīvokļu dzīvojamajai ēkai Gaujas ielā 25, K-1 energoaudita veikšanai.                                                         6) 25.02.2019. notika otra pastaiga ar termogrāfu - Kadagā.                                                                                 7) 27.02.2019. notika pieredzes apmaiņas brauciens uz Salaspili.                                                                                                                    8) 05.03.2019. notika sapulces ar divu pilotēku (Pirmā ielā 31 un Pirmā ielā 35) dzīvokļu īpašniekiem par ēku tehnsiko projektu izstrādi.                                                                                                                         9) 21.03.2019. ar SIA "BūvKORE" tika noslēgts Ādažos pirmais EPC līgums - par Ādažu PII ēkas fasādes vienkāršotu atjaunošanu.</t>
  </si>
  <si>
    <t>1) Tiek turpināta 1. un 2.kārtas būvniecība                                                          2) 26.03.2019. ar SIA "Brangi" tika noslēgta vienošanās par 26.09.2018. līguma Nr. JUR 2018-09/689 izbeigšanu.                             3) 07.03.2019. tika noslēgta vienošanās ar SIA "Nams" par izmaiņām būvprojektā "Jaunā skolas ēka Ādažos" (par ģenplāna un kārtu sadlījuma izmaiņu projektu.                                                                      4) 11.02.2019. CFLA apstiprināja maksājumu pieprasījumu Nr. 3 (apstiprinātas attiecināmas izmaksas 4 601 926 EUR apmērā).</t>
  </si>
  <si>
    <t>Sagatavota tehniskā specifikācija Ataru ceļa pārbūvei, izsludināta iepirkumu procedūra 29.03.2019. Sagatvoti projekta iesnieguma precizējumi iesniegšanai CFLA.</t>
  </si>
  <si>
    <t xml:space="preserve">1) Iesniegts maksājuma pieprasījums Nr.7 par 2018.gada 2. pusgadā veiktajām aktivitātēm un E12 veidlapa ar pasākumu dalībnieku anketām, kas saskaņots no CFLA puses, vairākkārt precizēts un apstiprināts iepirkuma plāns no CFLA puses, veikta regulāra  korespondence ar CFLA par projekta sagatavošanas jautājumiem.                                                                                                                  2. Organizētas cenu aptaujas par fizisko aktivitāšu nodarbībām pirmsskolas un skolas vecuma bērniem; grupu nodarbību seksuālās un reproduktīvās veselības veicināšanai skolas vecuma bērniem organizēšana un vadīšana; lekcijuvadīšanai  bērnu vecākiem, pedagogiem un citiem interesentiem par skolas vecuma bērnu seksuālās un reproduktīvās veselības veicināšanai; otbalsta grupas vecākiem, kuriem ir bērni ar īpašām vajadzībām vadīšana.                                                                                   3. Š.g. februārī un martā vadītas fizisko aktivitāšu nodarbības (ritmika un vingrošana) pirmsskolas vecuma bērniem Ādažu PII "Strautiņš un Kadagas PII un kalanētikas nodarbības skolas vecuma bērniem; š.g. martā novadīta viena atbalsta grupas nodarbība vecākiem, kuriem ir bērni ar īpašām vajadzībām.                                                  </t>
  </si>
  <si>
    <t>ĪSTENOTĀS AKTIVITĀTES NO 01.07.-31.10.2019.</t>
  </si>
  <si>
    <t>1) 18.07.2019. ar CFLA noslēgti vienošanās Nr.4.2.2.0/17/I/068 grozījumi Nr. 1 (precizētas projekta izmaksas).
2) 23.09.2019. ar SIA “BŪVĒTIKA” noslēgta vienošanās Nr. JUR 2019-09/749 par grozījumiem 13.05.2019. līgumā Nr. JUR 219-05/405 par speciālista nomaiņu.
3) 19.09.2019. ar SIA “BūvKORE” noslēgta vienošanās Nr. JUR 2019-09/743 par 21.03.2019. līguma Nr. JUR 2019-03/220 termiņa pagarinājumu.
4) 19.09.2019. ierosināti CFLA vienošanās Nr. 4.2.2.0/17/I/068 grozījumi Nr.2 (precizēts izmaksu sadalījums attiecināmajās / neattiecināmajās izmaksās)
5) Notiek regulāras būvsapulces (kopš 15.07.2019. - 2 reizes nedēļā).</t>
  </si>
  <si>
    <t>1) 19.07.2019. CFLA apstiprināja 5. maksājuma pieprasījumu.                            
2) 26.07.2019. ar SIA “Monum” noslēgta vienošanās Nr. JUR 2019-07/622 (par Līgumcena izmaiņām).
3) 27.08.2019. dome pieņēma lēmumu Nr.163 Par grozījumiem domes 24.10.2017. lēmumā Nr.243 (precizētas projekta kopējās izmaksas, piesaistītā finansējuma apjoms, izmaksas 3.kārtas būvniecībai, norādīta nepieciešamība uzsākt ĀVSK esošās ēkas atjaunošanu).
4) 19.08.2019. VID Nodokļu kontroles pārvalde veica tematisko pārbaudi par PVN summām, kuras dome paredzēja iekļaut projekta (par periodu 01.06.2019.-31.05.2019.) attiecināmās izmaksās. Saņemts pozitīvs atzinums.
5) Vasarā tika veikta mēbeļu, iekārtu un aprīkojuma iegāde.
6) 02.09.2019. Ādažu sākumskola (Būvprojekta 1. un 2.kārta) uzsāka darbu.
7) 19.09.2019. ar CFLA noslēgti vienošanās grozījumi Nr.3 (precizēts izmaksu sadalījums attiecināmajās / neattiecināmajās izmaksās).
8) 08.10.2019. CFLA veica pārbaudi projekta īstenošanas vietā (visi pārbaudes laikā konstatētie trūkumi tika novērsti).
9) 22.10.2019. ar SIA “Monum” noslēgta vienošanās Nr. JUR 2019-10/839 (par Būvprojekta III kārtas būvdarbu uzsākšanu). 
10) 23.10.2019. apstiprināts 6. maksājuma pieprasījums (attiecināmās izmaksas - 2 162 560,81 EUR). 
11) Notiek gatavošanās 3.kārtas būvdarbiem.</t>
  </si>
  <si>
    <t>1) 09.09.2019. notika visu projekta partneru pārstāvju tikšanās Rīgā.
2) 10.10.2019. tika sagatavoti un vadošajam partnerim nosūtīti projekta nodevumi D.4.3 un D4.4 (par pašvaldību ēku projektiem).
3) 06.11.2019. Ādažos notika seminārs iedzīvotājiem par daudzdzīvokļu dzīvojamo ēku siltināšanu.
4) 13.11.2019. notika visu projekta partneru pārstāvju tikšanās Rīgā.
5) Regulāri tiek organizētas projekta darba grupas.
6) Iedzīvotājiem regulāri tiek sniegta informācija par iespēju atjaunot daudzdzīvokļu dzīvojamās ēkas ar EPC.  
7) Regulāri tiek publicēta informācija par projekta aktivitātēm.</t>
  </si>
  <si>
    <t>19.09.2019.noslēgta Vienošanās ar CFLA par projekta īstenošanu. Būvniecības iepirkuma procedūra ir procesā.</t>
  </si>
  <si>
    <t>1.7.</t>
  </si>
  <si>
    <t>1.9.</t>
  </si>
  <si>
    <t>1. Dienas aprūpes centra pieaugušajiem ar garīga rakstura traucējumiem un sociālā rehabilitācijas pakalpojumu centra  bērniem ar funkcionāla rakstura traucējumiem projektēšanas uzsākšana.                                                                                                                       2.Projekta pieteikuma iesniegšana CFLA un vienošanās noslēgšana par projekta ieviešanu.</t>
  </si>
  <si>
    <t xml:space="preserve">1) 26.07.2019.- iesniegts precizētais Projekta pieteikums CFLA.                                                                           2) 27.08.2019. - pieņemts Domes lēmums par Projekta izmaksu precizēšanu.                                                                                                             3) 13.09.2019. - noslēgts līgums ar pilnsabiedrību "Anzāģe, Build-Invest, Latvia, BF Vīķi"  par projektēšanu, būvdarbiem un autoruzraudzību (līgumsumma - 407 892 eiro bez PVN)                                                                                                4) 03.10.2019.  - saņemts CFLA lēmums par Projekta apstiprināšanu.                                                                                  5) 21.10.2019.  - noslēgts līgums starp domi un CFA par Projekta ieviešanu.                                                                                                                                6) 21.10.2019. -    noslēgts līgums ar SIA "Marčuks"  par būvuzraudzību (līgumsumma - 6969,00 eiro bez PVN).                                             7) 22.10.2019. -  pieņemts Domes lēmums par konceptuālu atbalstu Projekta 2.daļas īstenošanai.         </t>
  </si>
  <si>
    <r>
      <t xml:space="preserve">12.04.2019 ar SIA "Valkas meliorācija"noslēgts līgums Nr.JUR2019-04/292 par būvdarbu veikšanu. Projekta 1.kārtas 1.un 2.daļas būvdarbus (pārbūvēts aizsargdambis un izbūvēta sūkņu stacija)  plānots pabeigt 2019.gada </t>
    </r>
    <r>
      <rPr>
        <sz val="12"/>
        <rFont val="Arial"/>
        <family val="2"/>
        <charset val="186"/>
      </rPr>
      <t>novembrī. Veikti  86% no 1.kārtas plānotajiem būvdarbiem.  1. Veikti aizsargdambja D-1 būves, novadgrāvja pārbūves, būvju nojaukšanas, caurteku un ceļu nobrauktuvju darbi, kā arī veikta hidrosēja 2. Veikti sūkņu stacijas ieplūdes bloka un sūkņu kameras bloka darbi.Veikta sūkņu stacijas izplūdes bloka vertikālo sienu stiegrošana ar ieliekamo detaļu montāžu, kā arī sienu veidņošana; demontēti vecie sūkņi.  Veikta sūkņu stacijas apkalpes ēkas mūrēšana. Izbūvēta sūkņu stacijas ārējā elektroapgāde.</t>
    </r>
  </si>
  <si>
    <r>
      <rPr>
        <b/>
        <sz val="12"/>
        <color theme="1"/>
        <rFont val="Arial"/>
        <family val="2"/>
        <charset val="186"/>
      </rPr>
      <t xml:space="preserve">Jūlijā - </t>
    </r>
    <r>
      <rPr>
        <sz val="12"/>
        <color theme="1"/>
        <rFont val="Arial"/>
        <family val="2"/>
        <charset val="186"/>
      </rPr>
      <t xml:space="preserve"> 3 nometnes un 1 radošā darbnīca skolēniem; 1 profesora A.Danilāna lekcija par veselīgu uzturu.</t>
    </r>
    <r>
      <rPr>
        <b/>
        <sz val="12"/>
        <color theme="1"/>
        <rFont val="Arial"/>
        <family val="2"/>
        <charset val="186"/>
      </rPr>
      <t xml:space="preserve">                                                                   Augustā  - </t>
    </r>
    <r>
      <rPr>
        <sz val="12"/>
        <color theme="1"/>
        <rFont val="Arial"/>
        <family val="2"/>
        <charset val="186"/>
      </rPr>
      <t xml:space="preserve"> 1 Veselības dienas pasākums; 4 radošās darbnīcas skolēniem; 2 atbalsta grupu nodarbības.                                                               </t>
    </r>
    <r>
      <rPr>
        <b/>
        <sz val="12"/>
        <color theme="1"/>
        <rFont val="Arial"/>
        <family val="2"/>
        <charset val="186"/>
      </rPr>
      <t>Septembrī-</t>
    </r>
    <r>
      <rPr>
        <sz val="12"/>
        <color theme="1"/>
        <rFont val="Arial"/>
        <family val="2"/>
        <charset val="186"/>
      </rPr>
      <t xml:space="preserve"> vingrošanas nodarbības pirmsskolas vecuma bērniem Kadagas PII; 2 atbalsta grupu nodarbības; 1 pasākums pieaugušajiem atkarību mazināšanai "Iečāpo"; 1 sacensības ģimenēm par atkarību mazināšanas jautājumiem; kalanētikas nodarbības skolēniem ĀVSK; break dance nodarbības skolēniem; 1 zīmējumu konkurss "Veloatkarības"; grupu nodarbības skolēniem par  seksuālās un reproduktīvai veselības jautājumiem; 1 tematiskais pasākums pirmsskolas vecuma bērniem ar ģimenēm Eiropas mobilitātes nedēļas ietvaros;  tematiskā nedēļa 'Miķelģdienas sagaidot" Ādažu PII.                                  </t>
    </r>
    <r>
      <rPr>
        <b/>
        <sz val="12"/>
        <color theme="1"/>
        <rFont val="Arial"/>
        <family val="2"/>
        <charset val="186"/>
      </rPr>
      <t>Oktobrī-</t>
    </r>
    <r>
      <rPr>
        <sz val="12"/>
        <color theme="1"/>
        <rFont val="Arial"/>
        <family val="2"/>
        <charset val="186"/>
      </rPr>
      <t xml:space="preserve">  1 nometnes un 1 radošā darbnīca skolēniem; vingrošanas nodarbības pirmsskolas vecuma bērniem Kadagas PII; 2 atbalsta grupu nodarbības; 1 pa kalanētikas nodarbības skolēniem ĀVSK; break dance nodarbības skolēniem.</t>
    </r>
  </si>
  <si>
    <t>Ir izstrādāts būvprojekts un nodots būvekspertīzei.</t>
  </si>
  <si>
    <t>Dažādu aktivitāšu īstenošana saskaņā ar Projekta aktivitāšu plānu.</t>
  </si>
  <si>
    <t>1) Pieņemts Ādažu novada domes lēmums par Upmalu aizsargdambja izslēgšanu no Projeka 2.daļas.                                                          2) Izstrādāta tehniskā specifikācija jaunā aizsargdambja Gaujas kreisajā krastā projektēšanai.                                                                                       3)Valsts vides dienestā iesniegts "Iesniegums par ietekmi uz visi sākotnējam izvērtējumam".                                                                                         4)Organizēta piegādātāju apspriede „Publisko iepirkumu likumsa” noteiktajā kārtībā.                                                  5)Apzināti aizsargdambja skarto zemes gabalu īpašnieki un sagatavotas vienošanās (līgumi) par dambja izbūvi.</t>
  </si>
  <si>
    <t>Plānotie projekti</t>
  </si>
  <si>
    <t>SAM 9242 projekts "Pasākumi vietējas sabiedrības veselības veicināšanai Ādažu novadā"</t>
  </si>
  <si>
    <t>1.5.</t>
  </si>
  <si>
    <t>ĀDAŽU NOVADA DOMES ĪSTENOTIE PROJEKTI, izpilde no 2020.gada 1.aprīļa-31.jūlijam</t>
  </si>
  <si>
    <t>ĪSTENOTĀS AKTIVITĀTES NO 01.04.-31.07.2020.</t>
  </si>
  <si>
    <t>2017/-2023.</t>
  </si>
  <si>
    <t>Plānotas aktivitātes un pasākumi veselības veicināšanai visām vecumu grupām – dažādas veselības grupu aktivitātes (kalanētika, vispārattīstošā vingrošana, vingrošanas nodarbības 54+, u.c.); tematiskie vakari un lekcijas pieaugušajiem (veselīga uztura, garīgās veselības veicināšanas u.c. jomās); grupu nodarbības skolēniem veselīga uztura lietošanas, seksuālās un reproduktīvās veselības veicināšanas, garīgas veselības veicināšanas, atkarību izraisošo vielu un procesu mazināšanas jomās); radošās darbnīcas un nometnes skolas vecuma bērniem, nodarbības grūtniecēm fiziskās veselības veicināšanas jomā, u.c. Projekta ietvaros tiek iegādāts veselību veicnošais inventārs.</t>
  </si>
  <si>
    <t>2019.-2020. (plānots pagarināt līdz 31.12.2021.)</t>
  </si>
  <si>
    <t>657 981,81  (Projekta 1.daļa)                                   361 626 (Projekta plānotā 2.daļa)</t>
  </si>
  <si>
    <t>Dienas aprūpes centra 28 pieaugušajiem ar garīga rakstura traucējumiem un sociālā rehabilitācijas pakalpojumu centra  34 bērniem ar funkcionāla rakstura traucējumiem izveidošana (Projekta 1.daļas ietvaros), dienas aprūpes centra piebūves 10 pieaugušajiem ar garīga rakstura traucējumiem izveidošana (Projekta plānotās 2.daļas ietvaros).</t>
  </si>
  <si>
    <t>480 420 (norādīts Projekta 1.daļai)</t>
  </si>
  <si>
    <t>FOTO</t>
  </si>
  <si>
    <t>1) Projekta mērķi nav sasniegti (nav noslēgts nepieciešamais skaits ar EPC līgumiem).                         2) 28.04.2020. tika veikti grozījumi lēmumā par projekta īstenošanu, precizējot projekta īstenošanas termiņu (tas ir pagarināts līdz 31.03.2021.).                                                                       3) 28.05.2020. tika pieņeti Ādažu bērnudārza (projekta pilotēkas) siltināšanas darbi un 01.06.2020. notika svinīga ēkas atklāšana.                                                                       4) 11.06.2020. Ādažos notika kārtējā projekta sadarbības partneru tikšanās.                                                  5) Altum izvērtē divu daudzdzīvokļu ēku (Pirmā iela 31, Pirmā iela 37) pieteikumus siltināšanas darbu projektu atbalstam.                                                                6) Tiek gatavotas regulāras publikācijas</t>
  </si>
  <si>
    <t>2018.-2020.</t>
  </si>
  <si>
    <t>2017-2021</t>
  </si>
  <si>
    <t>1) Līdz maijam notika regulāras būvsapulces.             2) 27.05.2020. ar SIA BūvKORE" noslēgta vienošanās par Līgumcenas izmaiņām (būvdarbu izmaksas samazinātas par 60 tūkst. EUR).                                                                                  3) 28.05.2020. tika pieņemti Ādažu bērnudārza siltināšanas būvdarbi (būvniekam kopā tika piemērots sods 47 700 EUR apmērā par 159 dienu kavējumu).                                                               4) 01.06.2020. notika svinīga objekta atklāšana.                                                                5) 30.07.2020. KPVIS tika iesniegts gala maksājuma pieprasījums.</t>
  </si>
  <si>
    <t xml:space="preserve">14.04.2020. tika pieņemti grozījumi MK noteikumos Nr.310, kas paredz iespēju turpināt Projekta īstenošanu no 2020.-2023.gadam. Kā rezultātā                                                                 1) tika sagatavoti un 24.07.2020 iesniegti KPVIS līguma grozījumu LG6,                                          2) plānots turpināt Projekta īstenošanu un no 2020. - 2023. gadam                                                 3) plānots īstenot 406 veselības veicināšanas pasākumus.                                                             4)  Līguma grozījumi Nr. 6 ir saskaņošanas procesā strap CFLA un Domi.
</t>
  </si>
  <si>
    <t>Tika pabeigti 1.kārtas būvdarbi.                           1) Tiek gatavota Izpilddokumentācija objekta pieņemšanai ekspluatācijā                                      2) noticis stihisks krastu nobrukums un pieprasīta VARAM valsts dotācijas avārijas situācijas apturēšanai                                              3) jau vairāk kā gadu notiek kompetentas instirūcijas izmeklēšana un ir apturēts projekta finansējums</t>
  </si>
  <si>
    <t xml:space="preserve">09.04.2020. noslēgts līgums ar SIA "Arhitekts Muižzemnieks" par būvekspertīzes veikšanu būvproejktam. 07.07.2020. sagatavots būveskpertīzes atzinums.                                                                                  1) 13.06.2020. ir lauzts 13.09.2019. līgums  ar pilnsabiedrību "Anzāģe, Build Ivest Latvia, BF Vīķi" par dienas aprūpes centra un rehabilitācijas centra projektēšanu un būvniecību" dēļ būtiskiem termiņa pārkāpumiem projektēšanas stadijā.
2) 19.06.2020. KPVIS sagatavoti līguma grozījumi par Projekta 2.daļa īstenošanu, kas pieturēti līdz būvprojekta iensiegšanai būvvaldē. (05.08.2020). Tuvākajā laikā līguma grozījumus plānots iensiegt KPVIS.                                                          3) 28.07.2020. Iepirkuma komisijā izskatīts jautājums par  līguma slēgšanu ar SIA "Alberta Projekts" par dienas aprūpes centra un sociālā rehabilitācijas pakalpojumu centra  būvprojekta 1.kārtas autoruzraudzību.  Līgums ir saskaņošanas stadijā.                                                                                                   
</t>
  </si>
  <si>
    <t>Turpinās 1.kārtas būvdarbi.Ir pabeigta ūdenssaimniecības tīklu izbūve un ceļa seguma un drenāžas izbūve.                                            1) Uzsākta iepirkumu procedūra  Ataru ceļa 2.kārtas būvdarbiem, norit pārsūdzību periods</t>
  </si>
  <si>
    <r>
      <t>28.03.2017. ĀND sēdes protokols Nr.6 14.</t>
    </r>
    <r>
      <rPr>
        <i/>
        <sz val="12"/>
        <color theme="1"/>
        <rFont val="Calibri"/>
        <family val="2"/>
        <charset val="186"/>
      </rPr>
      <t>§ Par dalību ESF projektā “Atbalsts izglītojamo individuālo kompetenču attīstībai”</t>
    </r>
  </si>
  <si>
    <t>VARAM solīja janvārī izsludināt MK noteikumu grozījumus, uz šodienu vēl na izsludināti,                                                                                               Domes 2020.gada maija lēmums paredz -Par cik nav projekta konkurss, nav vienošanās ar CFLA - pārtraukts iepirkums un apturēta priekšfinansēšana                                               Ja līdz maijam kavēs ministrija, mums pastāv risks neiekļauties termiņā     Projekta esošo aktivitāšu apturēšana un finanšu riski apdraud projekta realizēšanu.</t>
  </si>
  <si>
    <t>Projekta vadītājs ERAF daļa -Gunta Dundure, tehniskais projekta vadītājs- M.Groza</t>
  </si>
  <si>
    <t>I.Grīviņa</t>
  </si>
  <si>
    <t>28.08.2020</t>
  </si>
  <si>
    <t>23.09.2020</t>
  </si>
  <si>
    <t xml:space="preserve">Bērnu rotaļu iekārtu rekontrukcija </t>
  </si>
  <si>
    <t xml:space="preserve">Bērnu rotaļu laukumu izbūve </t>
  </si>
  <si>
    <t>15 000,-</t>
  </si>
  <si>
    <t>Dažādu aktivitāšu īstenošana saskaņā ar Projekta aktivitāšu plānu. Jūlija -augusta mēnešos notika 9 radošās darbnīcas. Neskatoties uz Covid apdraudējumu,  tajās piedalījās 216 bērni vecumā no 7-12 gadiem. NVA skolēnu nodarbinātības projektā, arī saistībā ar COVID ierobežojumiem, par vienu mēnesi tika pārcelta projekta īstenošana, un projekts tika uzsākts tikai 6.jūlijā. Iesaistīti 14 jaunieši vecumā no 15 līdz 18 gadiem. Šogad jaunieši strādāja arī ĀPII “Strautiņš”.</t>
  </si>
  <si>
    <t xml:space="preserve">Par ĀVS C korpusa renovāciju </t>
  </si>
  <si>
    <t>Būvdarbi norit atbilstoši laika grafikam                                                      Tiek sagatavotas regulāras publikācijas                                                       •	Pilnībā izbūvēts 3. kārtas ēkas karkass, samontēti fasādes paneļi un vienu reizi nokrāsoti;
•	Ēkai ir salikti logi;
•	Uzsākti iekšējie darbi – izvilktas komunikācijas, tiek liktas telpu iekšējās starpsienas un uzsākti iekšējo telpu apdares darbi;</t>
  </si>
  <si>
    <t>1.Šobrīd norisinās remontdarbi visos trijos stāvos, būvniekam līdz novembra vidum darbus ir jānoslēdz, patreiz viss norisinās pēc plāna                                                       2.C korpusa Ventilācijas iepirkums ir noslēdzies un patreiz iepirkumu komisija izvērtē pretendentus
3.Remontdarbi norisinās pēc plāna un līdz 1.septembrim skola būs gatava uzņemt skolēnus!</t>
  </si>
  <si>
    <t>I.Briede</t>
  </si>
  <si>
    <r>
      <t xml:space="preserve">!!! Domes 2020.gada maija lēmums paredz -Par cik nav projekta konkurss, </t>
    </r>
    <r>
      <rPr>
        <b/>
        <sz val="12"/>
        <color rgb="FFC00000"/>
        <rFont val="Arial"/>
        <family val="2"/>
        <charset val="186"/>
      </rPr>
      <t xml:space="preserve">nav vienošanās ar CFLA </t>
    </r>
    <r>
      <rPr>
        <b/>
        <sz val="12"/>
        <color theme="1"/>
        <rFont val="Arial"/>
        <family val="2"/>
        <charset val="186"/>
      </rPr>
      <t>- pārtraukts iepirkums un apturēta priekšfinansēšana.                            Turpinam slēgt Vienošanās ar privāto zemju īpašniekiem - gatavojoties jaunajam ES fondu periodam, jo Ādaži joprojām ir augstākā pretplūdu prioritāte Gaujas upes baseinā pretplūdu aizsardzībai.</t>
    </r>
  </si>
  <si>
    <t>Projekta Būvniecības līgums ir izpildīts!           *CFLA veic iesniegtās gala atskaites pārbaudi.</t>
  </si>
  <si>
    <t xml:space="preserve">*) Tiek iegādāts nepieciešamais atlikušai inventārs mācību klašu aprīkošanai.                 *) Tiek sagatavotas regulāras publikācijas                                                       </t>
  </si>
  <si>
    <t xml:space="preserve">*) Projekta īstenošanas termiņš beidzās 31.03.2021.                                                                       *) Tiek gatavotas noslēguma atskaites.   </t>
  </si>
  <si>
    <t>Ar SIA "Marels būve"  17.02.2021 noslēgts līgums par būvdarbu veikšanu un 10.03.2021 ar SIA "P.M.G." noslēgts  līgums par būvuzraudzību. CFLA iesniegti Vienošanās grozījumi Nr.3.</t>
  </si>
  <si>
    <t>No kompetentās iestādes saņemts pozitīvs Atzinums par iepirkumu procedūru un plānots, ka maijā varēs uzsākt 2.kārtas būvdarbus, izbūvējot Gaujas kreisā krasta rievsienas, sākot ar R2 pie Kadagas tilta un R3 pie sūkņu stacijas. CFLA atsākusi iesniegto maksājumu pieprasījumu izskatīšanu.</t>
  </si>
  <si>
    <t xml:space="preserve">Turpinās projekta realizācija.  Būvdarbu veikšanā ir tehnoloģiskais pārtraukums . Būvdarbi Ataru ceļa  2.kārtas pārbūvei un Laveru ceļa asfaltbetona posma pārbūvei atsāksies maija sākumā. </t>
  </si>
  <si>
    <t xml:space="preserve">Projekta nosaukums </t>
  </si>
  <si>
    <t>ĪSTENOTĀS AKTIVITĀTES NO 01.01.-30.04.2021</t>
  </si>
  <si>
    <t>ĪSTENOTĀS AKTIVITĀTES NO 01.01.-30.04.2021.</t>
  </si>
  <si>
    <t xml:space="preserve"> Jaunu rotaļu iekārtu uzstādīšana PII "Strautiņš" teritorijā ; velo statīvu izvietošana pie multifunkcionāla laukuma gaujas iela 25</t>
  </si>
  <si>
    <t>Rotaļu laukumu elementu rekonstrukcija un papildināšana</t>
  </si>
  <si>
    <t>Apsekoti esošie rotaļu laukumi, novērtēts rotālu iekārtu stāvoklis</t>
  </si>
  <si>
    <t>noslēdzies iepirkums, tiek slēgts līgums ar pretendentu</t>
  </si>
  <si>
    <t>Teritorijas labiekārtojums</t>
  </si>
  <si>
    <t xml:space="preserve">Sakarā ar COVID ierobežojumiem, uz šodienu notiek tikai @ attālināti pasākumi.        Noderīga un interesants tematiskais  vakars ar dr.Hosama Abu Meri piedalīšanos ZOOM par veselīgu uzturu; vingrošanas nodarbības stājas uzlabošanai skolas vecuma bērniem rehabilitācijas centra "Baltezers" fizioterapeitu vadībā ZOOM; attālinātās nodarbības skolēniem ĀVS garīgās veselības vecināšanai un atkarību mazināšanai un profilaksei biedrības "Papardes zieds" speciālistu vadībā.                                                                                                                                           </t>
  </si>
  <si>
    <t xml:space="preserve">SAM 331 projekts "Muižas industriālās terotorijas infrastruktūras sakārtošana ražošanas zonas pieejamības un uzņēmējdarbības vides uzlabošanai Ādažu novadā" </t>
  </si>
  <si>
    <t xml:space="preserve">Ataru ceļa pārbūve </t>
  </si>
  <si>
    <t>Ataru ceļa pārbūve posmā no Laveru ceļa līdz īpašumam "Dālderlauki"(Eimuru ceļam) 1,27 km un Briljantu ceļš 0,282 km (1.kārta)</t>
  </si>
  <si>
    <t xml:space="preserve">Vidlauku iela </t>
  </si>
  <si>
    <t xml:space="preserve">Ķiršu ielas pirmās kārtas (no Pirmās ielas līdz Saules ielai) pārbūve </t>
  </si>
  <si>
    <t xml:space="preserve">Ceļa seguma dubultās virsmas apstrāde Inču ielā </t>
  </si>
  <si>
    <t xml:space="preserve">Zelmeņu iela </t>
  </si>
  <si>
    <t>Dzīvo sapņu dārza labiekārtojums, no Ģimenei draudzīgo pašvaldību balvu fonda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</si>
</sst>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5" x14ac:knownFonts="1">
    <font>
      <sz val="11"/>
      <color theme="1"/>
      <name val="Calibri"/>
      <family val="2"/>
      <charset val="186"/>
      <scheme val="minor"/>
    </font>
    <font>
      <b/>
      <sz val="13"/>
      <color theme="1"/>
      <name val="Arial"/>
      <family val="2"/>
      <charset val="186"/>
    </font>
    <font>
      <sz val="13"/>
      <color theme="1"/>
      <name val="Arial"/>
      <family val="2"/>
      <charset val="186"/>
    </font>
    <font>
      <b/>
      <sz val="13"/>
      <color rgb="FFFF0000"/>
      <name val="Arial"/>
      <family val="2"/>
      <charset val="186"/>
    </font>
    <font>
      <sz val="13"/>
      <name val="Arial"/>
      <family val="2"/>
      <charset val="186"/>
    </font>
    <font>
      <b/>
      <sz val="13"/>
      <name val="Arial"/>
      <family val="2"/>
      <charset val="186"/>
    </font>
    <font>
      <sz val="13"/>
      <color rgb="FFFF0000"/>
      <name val="Arial"/>
      <family val="2"/>
      <charset val="186"/>
    </font>
    <font>
      <i/>
      <sz val="13"/>
      <color theme="1"/>
      <name val="Arial"/>
      <family val="2"/>
      <charset val="186"/>
    </font>
    <font>
      <b/>
      <i/>
      <sz val="13"/>
      <color rgb="FFFF0000"/>
      <name val="Arial"/>
      <family val="2"/>
      <charset val="186"/>
    </font>
    <font>
      <i/>
      <sz val="13"/>
      <name val="Arial"/>
      <family val="2"/>
      <charset val="186"/>
    </font>
    <font>
      <sz val="14"/>
      <color theme="1"/>
      <name val="Arial"/>
      <family val="2"/>
      <charset val="186"/>
    </font>
    <font>
      <b/>
      <sz val="14"/>
      <color theme="1"/>
      <name val="Arial"/>
      <family val="2"/>
      <charset val="186"/>
    </font>
    <font>
      <sz val="14"/>
      <color theme="1"/>
      <name val="Calibri"/>
      <family val="2"/>
      <charset val="186"/>
      <scheme val="minor"/>
    </font>
    <font>
      <sz val="14"/>
      <color rgb="FFFF0000"/>
      <name val="Arial"/>
      <family val="2"/>
      <charset val="186"/>
    </font>
    <font>
      <sz val="11"/>
      <color theme="1"/>
      <name val="Calibri"/>
      <family val="2"/>
      <charset val="186"/>
      <scheme val="minor"/>
    </font>
    <font>
      <sz val="12"/>
      <color theme="1"/>
      <name val="Arial"/>
      <family val="2"/>
      <charset val="186"/>
    </font>
    <font>
      <b/>
      <sz val="12"/>
      <color theme="1"/>
      <name val="Arial"/>
      <family val="2"/>
      <charset val="186"/>
    </font>
    <font>
      <b/>
      <i/>
      <sz val="12"/>
      <color theme="1"/>
      <name val="Arial"/>
      <family val="2"/>
      <charset val="186"/>
    </font>
    <font>
      <sz val="12"/>
      <color theme="1"/>
      <name val="Calibri"/>
      <family val="2"/>
      <charset val="186"/>
      <scheme val="minor"/>
    </font>
    <font>
      <b/>
      <sz val="12"/>
      <color theme="1"/>
      <name val="Calibri"/>
      <family val="2"/>
      <charset val="186"/>
      <scheme val="minor"/>
    </font>
    <font>
      <b/>
      <sz val="12"/>
      <color rgb="FFFF0000"/>
      <name val="Arial"/>
      <family val="2"/>
      <charset val="186"/>
    </font>
    <font>
      <sz val="12"/>
      <name val="Arial"/>
      <family val="2"/>
      <charset val="186"/>
    </font>
    <font>
      <b/>
      <sz val="12"/>
      <name val="Arial"/>
      <family val="2"/>
      <charset val="186"/>
    </font>
    <font>
      <sz val="12"/>
      <color rgb="FFFF0000"/>
      <name val="Arial"/>
      <family val="2"/>
      <charset val="186"/>
    </font>
    <font>
      <i/>
      <sz val="12"/>
      <color theme="1"/>
      <name val="Arial"/>
      <family val="2"/>
      <charset val="186"/>
    </font>
    <font>
      <b/>
      <i/>
      <sz val="12"/>
      <color rgb="FFFF0000"/>
      <name val="Arial"/>
      <family val="2"/>
      <charset val="186"/>
    </font>
    <font>
      <u/>
      <sz val="11"/>
      <color theme="10"/>
      <name val="Calibri"/>
      <family val="2"/>
      <charset val="186"/>
      <scheme val="minor"/>
    </font>
    <font>
      <i/>
      <sz val="12"/>
      <color theme="1"/>
      <name val="Calibri"/>
      <family val="2"/>
      <charset val="186"/>
    </font>
    <font>
      <i/>
      <sz val="12"/>
      <name val="Arial"/>
      <family val="2"/>
      <charset val="186"/>
    </font>
    <font>
      <i/>
      <sz val="12"/>
      <color theme="1"/>
      <name val="Calibri"/>
      <family val="2"/>
      <charset val="186"/>
      <scheme val="minor"/>
    </font>
    <font>
      <i/>
      <sz val="14"/>
      <color theme="1"/>
      <name val="Calibri"/>
      <family val="2"/>
      <charset val="186"/>
      <scheme val="minor"/>
    </font>
    <font>
      <b/>
      <i/>
      <sz val="13"/>
      <name val="Arial"/>
      <family val="2"/>
      <charset val="186"/>
    </font>
    <font>
      <sz val="16"/>
      <color theme="1"/>
      <name val="Calibri"/>
      <family val="2"/>
      <charset val="186"/>
      <scheme val="minor"/>
    </font>
    <font>
      <b/>
      <sz val="16"/>
      <color theme="1"/>
      <name val="Calibri"/>
      <family val="2"/>
      <charset val="186"/>
      <scheme val="minor"/>
    </font>
    <font>
      <b/>
      <sz val="12"/>
      <color rgb="FFC00000"/>
      <name val="Arial"/>
      <family val="2"/>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43" fontId="14" fillId="0" borderId="0" applyFont="0" applyFill="0" applyBorder="0" applyAlignment="0" applyProtection="0"/>
    <xf numFmtId="0" fontId="26" fillId="0" borderId="0" applyNumberFormat="0" applyFill="0" applyBorder="0" applyAlignment="0" applyProtection="0"/>
  </cellStyleXfs>
  <cellXfs count="174">
    <xf numFmtId="0" fontId="0" fillId="0" borderId="0" xfId="0"/>
    <xf numFmtId="3" fontId="2" fillId="2" borderId="1" xfId="0" applyNumberFormat="1" applyFont="1" applyFill="1" applyBorder="1" applyAlignment="1">
      <alignment vertical="top" wrapText="1"/>
    </xf>
    <xf numFmtId="0" fontId="2" fillId="2" borderId="0" xfId="0" applyFont="1" applyFill="1"/>
    <xf numFmtId="0" fontId="7" fillId="2" borderId="1" xfId="0" applyFont="1" applyFill="1" applyBorder="1" applyAlignment="1">
      <alignment wrapText="1"/>
    </xf>
    <xf numFmtId="0" fontId="2" fillId="2" borderId="0" xfId="0" applyFont="1" applyFill="1" applyAlignment="1">
      <alignment wrapText="1"/>
    </xf>
    <xf numFmtId="0" fontId="10" fillId="2" borderId="0" xfId="0" applyFont="1" applyFill="1" applyAlignment="1">
      <alignment vertical="top" wrapText="1"/>
    </xf>
    <xf numFmtId="0" fontId="2" fillId="2" borderId="0" xfId="0" applyFont="1" applyFill="1" applyBorder="1" applyAlignment="1">
      <alignment wrapText="1"/>
    </xf>
    <xf numFmtId="0" fontId="10" fillId="2" borderId="0" xfId="0" applyFont="1" applyFill="1" applyAlignment="1">
      <alignment vertical="top"/>
    </xf>
    <xf numFmtId="0" fontId="12" fillId="2" borderId="0" xfId="0" applyFont="1" applyFill="1" applyAlignment="1">
      <alignment vertical="top"/>
    </xf>
    <xf numFmtId="0" fontId="13" fillId="2" borderId="0" xfId="0" applyFont="1" applyFill="1" applyAlignment="1">
      <alignment horizontal="center" vertical="top" wrapText="1"/>
    </xf>
    <xf numFmtId="3" fontId="4" fillId="2" borderId="1" xfId="0" applyNumberFormat="1" applyFont="1" applyFill="1" applyBorder="1" applyAlignment="1">
      <alignment vertical="top" wrapText="1"/>
    </xf>
    <xf numFmtId="3" fontId="2" fillId="2" borderId="1" xfId="0" applyNumberFormat="1" applyFont="1" applyFill="1" applyBorder="1" applyAlignment="1">
      <alignment horizontal="center" vertical="top" wrapText="1"/>
    </xf>
    <xf numFmtId="0" fontId="2" fillId="2" borderId="2" xfId="0" applyFont="1" applyFill="1" applyBorder="1" applyAlignment="1">
      <alignment wrapText="1"/>
    </xf>
    <xf numFmtId="0" fontId="3" fillId="2" borderId="2" xfId="0" applyFont="1" applyFill="1" applyBorder="1" applyAlignment="1">
      <alignment horizontal="center" wrapText="1"/>
    </xf>
    <xf numFmtId="0" fontId="8" fillId="2" borderId="1" xfId="0" applyFont="1" applyFill="1" applyBorder="1" applyAlignment="1">
      <alignment horizontal="center" wrapText="1"/>
    </xf>
    <xf numFmtId="0" fontId="7" fillId="2" borderId="0" xfId="0" applyFont="1" applyFill="1" applyBorder="1" applyAlignment="1">
      <alignment wrapText="1"/>
    </xf>
    <xf numFmtId="0" fontId="7" fillId="2" borderId="0" xfId="0" applyFont="1" applyFill="1"/>
    <xf numFmtId="4" fontId="8" fillId="2" borderId="1" xfId="0" applyNumberFormat="1" applyFont="1" applyFill="1" applyBorder="1" applyAlignment="1">
      <alignment horizontal="center" wrapText="1"/>
    </xf>
    <xf numFmtId="0" fontId="9" fillId="2" borderId="1" xfId="0" applyFont="1" applyFill="1" applyBorder="1" applyAlignment="1">
      <alignment wrapText="1"/>
    </xf>
    <xf numFmtId="0" fontId="6" fillId="2" borderId="0" xfId="0" applyFont="1" applyFill="1" applyAlignment="1">
      <alignment horizontal="center" wrapText="1"/>
    </xf>
    <xf numFmtId="0" fontId="1" fillId="2" borderId="1" xfId="0" applyFont="1" applyFill="1" applyBorder="1" applyAlignment="1">
      <alignment horizontal="center" vertical="top" wrapText="1"/>
    </xf>
    <xf numFmtId="0" fontId="2" fillId="2" borderId="1"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2" xfId="0" applyFont="1" applyFill="1" applyBorder="1" applyAlignment="1">
      <alignment horizontal="center" wrapText="1"/>
    </xf>
    <xf numFmtId="0" fontId="7" fillId="2" borderId="1" xfId="0" applyFont="1" applyFill="1" applyBorder="1" applyAlignment="1">
      <alignment horizontal="center" wrapText="1"/>
    </xf>
    <xf numFmtId="4" fontId="7" fillId="2" borderId="1" xfId="0" applyNumberFormat="1" applyFont="1" applyFill="1" applyBorder="1" applyAlignment="1">
      <alignment horizontal="center" wrapText="1"/>
    </xf>
    <xf numFmtId="2" fontId="7" fillId="2" borderId="1" xfId="0" applyNumberFormat="1" applyFont="1" applyFill="1" applyBorder="1" applyAlignment="1">
      <alignment horizontal="center" wrapText="1"/>
    </xf>
    <xf numFmtId="0" fontId="2" fillId="2" borderId="0" xfId="0" applyFont="1" applyFill="1" applyAlignment="1">
      <alignment horizontal="center" wrapText="1"/>
    </xf>
    <xf numFmtId="0" fontId="1" fillId="2" borderId="1" xfId="0" applyNumberFormat="1" applyFont="1" applyFill="1" applyBorder="1" applyAlignment="1">
      <alignment horizontal="center" vertical="top" wrapText="1"/>
    </xf>
    <xf numFmtId="0" fontId="10" fillId="2" borderId="0" xfId="0" applyFont="1" applyFill="1" applyAlignment="1">
      <alignment vertical="top" wrapText="1"/>
    </xf>
    <xf numFmtId="0" fontId="2" fillId="2" borderId="0" xfId="0" applyFont="1" applyFill="1" applyAlignment="1">
      <alignment wrapText="1"/>
    </xf>
    <xf numFmtId="0" fontId="2" fillId="2" borderId="0" xfId="0" applyFont="1" applyFill="1" applyBorder="1" applyAlignment="1">
      <alignment wrapText="1"/>
    </xf>
    <xf numFmtId="165" fontId="10" fillId="2" borderId="0" xfId="1" applyNumberFormat="1" applyFont="1" applyFill="1" applyAlignment="1">
      <alignment vertical="top" wrapText="1"/>
    </xf>
    <xf numFmtId="3" fontId="2" fillId="3" borderId="1" xfId="0" applyNumberFormat="1" applyFont="1" applyFill="1" applyBorder="1" applyAlignment="1">
      <alignment horizontal="center" vertical="top" wrapText="1"/>
    </xf>
    <xf numFmtId="0" fontId="15" fillId="2" borderId="1" xfId="0" applyFont="1" applyFill="1" applyBorder="1" applyAlignment="1">
      <alignment vertical="top" wrapText="1"/>
    </xf>
    <xf numFmtId="0" fontId="15" fillId="2" borderId="0" xfId="0" applyFont="1" applyFill="1" applyAlignment="1">
      <alignment vertical="top"/>
    </xf>
    <xf numFmtId="0" fontId="16" fillId="2" borderId="1" xfId="0" applyNumberFormat="1" applyFont="1" applyFill="1" applyBorder="1" applyAlignment="1">
      <alignment horizontal="center" vertical="top" wrapText="1"/>
    </xf>
    <xf numFmtId="0" fontId="16" fillId="2" borderId="1" xfId="0" applyFont="1" applyFill="1" applyBorder="1" applyAlignment="1">
      <alignment horizontal="center" vertical="top" wrapText="1"/>
    </xf>
    <xf numFmtId="0" fontId="20" fillId="2" borderId="1" xfId="0" applyFont="1" applyFill="1" applyBorder="1" applyAlignment="1">
      <alignment horizontal="center" vertical="top" wrapText="1"/>
    </xf>
    <xf numFmtId="0" fontId="21" fillId="2" borderId="1" xfId="0" applyFont="1" applyFill="1" applyBorder="1" applyAlignment="1">
      <alignment vertical="top" wrapText="1"/>
    </xf>
    <xf numFmtId="3" fontId="21" fillId="2" borderId="1" xfId="0" applyNumberFormat="1" applyFont="1" applyFill="1" applyBorder="1" applyAlignment="1">
      <alignment horizontal="center" vertical="top" wrapText="1"/>
    </xf>
    <xf numFmtId="165" fontId="21" fillId="2" borderId="1" xfId="1" applyNumberFormat="1" applyFont="1" applyFill="1" applyBorder="1" applyAlignment="1">
      <alignment vertical="top" wrapText="1"/>
    </xf>
    <xf numFmtId="3" fontId="21" fillId="2" borderId="1" xfId="0" applyNumberFormat="1" applyFont="1" applyFill="1" applyBorder="1" applyAlignment="1">
      <alignment vertical="top" wrapText="1"/>
    </xf>
    <xf numFmtId="3" fontId="21" fillId="2" borderId="2" xfId="0" applyNumberFormat="1" applyFont="1" applyFill="1" applyBorder="1" applyAlignment="1">
      <alignment vertical="top" wrapText="1"/>
    </xf>
    <xf numFmtId="3" fontId="15" fillId="2" borderId="1" xfId="0" applyNumberFormat="1" applyFont="1" applyFill="1" applyBorder="1" applyAlignment="1">
      <alignment vertical="top" wrapText="1"/>
    </xf>
    <xf numFmtId="0" fontId="15" fillId="2" borderId="2" xfId="0" applyFont="1" applyFill="1" applyBorder="1" applyAlignment="1">
      <alignment vertical="top" wrapText="1"/>
    </xf>
    <xf numFmtId="0" fontId="21" fillId="2" borderId="2" xfId="0" applyFont="1" applyFill="1" applyBorder="1" applyAlignment="1">
      <alignment vertical="top" wrapText="1"/>
    </xf>
    <xf numFmtId="165" fontId="21" fillId="2" borderId="2" xfId="1" applyNumberFormat="1" applyFont="1" applyFill="1" applyBorder="1" applyAlignment="1">
      <alignment vertical="top" wrapText="1"/>
    </xf>
    <xf numFmtId="1" fontId="21" fillId="2" borderId="2" xfId="0" applyNumberFormat="1" applyFont="1" applyFill="1" applyBorder="1" applyAlignment="1">
      <alignment vertical="top" wrapText="1"/>
    </xf>
    <xf numFmtId="3" fontId="21" fillId="2" borderId="0" xfId="0" applyNumberFormat="1" applyFont="1" applyFill="1" applyAlignment="1">
      <alignment vertical="top" wrapText="1"/>
    </xf>
    <xf numFmtId="0" fontId="15" fillId="2" borderId="0" xfId="0" applyFont="1" applyFill="1" applyAlignment="1">
      <alignment vertical="top" wrapText="1"/>
    </xf>
    <xf numFmtId="165" fontId="15" fillId="2" borderId="1" xfId="1" applyNumberFormat="1" applyFont="1" applyFill="1" applyBorder="1" applyAlignment="1">
      <alignment horizontal="center" vertical="top" wrapText="1"/>
    </xf>
    <xf numFmtId="0" fontId="15" fillId="2" borderId="1" xfId="0" applyFont="1" applyFill="1" applyBorder="1" applyAlignment="1">
      <alignment horizontal="left" vertical="top" wrapText="1"/>
    </xf>
    <xf numFmtId="3" fontId="15" fillId="2" borderId="1" xfId="0" applyNumberFormat="1" applyFont="1" applyFill="1" applyBorder="1" applyAlignment="1">
      <alignment horizontal="left" vertical="top"/>
    </xf>
    <xf numFmtId="164" fontId="15" fillId="2" borderId="1" xfId="0" applyNumberFormat="1" applyFont="1" applyFill="1" applyBorder="1" applyAlignment="1">
      <alignment horizontal="left" vertical="top" wrapText="1"/>
    </xf>
    <xf numFmtId="3" fontId="15" fillId="2" borderId="3" xfId="0" applyNumberFormat="1" applyFont="1" applyFill="1" applyBorder="1" applyAlignment="1">
      <alignment vertical="top" wrapText="1"/>
    </xf>
    <xf numFmtId="0" fontId="20" fillId="2" borderId="5" xfId="0" applyFont="1" applyFill="1" applyBorder="1" applyAlignment="1">
      <alignment vertical="top" wrapText="1"/>
    </xf>
    <xf numFmtId="0" fontId="20" fillId="2" borderId="6" xfId="0" applyFont="1" applyFill="1" applyBorder="1" applyAlignment="1">
      <alignment vertical="top" wrapText="1"/>
    </xf>
    <xf numFmtId="0" fontId="22" fillId="2" borderId="6" xfId="0" applyFont="1" applyFill="1" applyBorder="1" applyAlignment="1">
      <alignment horizontal="right" vertical="top" wrapText="1"/>
    </xf>
    <xf numFmtId="3" fontId="22" fillId="2" borderId="1" xfId="0" applyNumberFormat="1" applyFont="1" applyFill="1" applyBorder="1" applyAlignment="1">
      <alignment horizontal="center" vertical="top" wrapText="1"/>
    </xf>
    <xf numFmtId="0" fontId="20" fillId="2" borderId="1" xfId="0" applyFont="1" applyFill="1" applyBorder="1" applyAlignment="1">
      <alignment vertical="top" wrapText="1"/>
    </xf>
    <xf numFmtId="0" fontId="23" fillId="2" borderId="1" xfId="0" applyFont="1" applyFill="1" applyBorder="1" applyAlignment="1">
      <alignment vertical="top"/>
    </xf>
    <xf numFmtId="0" fontId="20" fillId="2" borderId="0" xfId="0" applyFont="1" applyFill="1" applyAlignment="1">
      <alignment vertical="top"/>
    </xf>
    <xf numFmtId="0" fontId="20" fillId="2" borderId="2" xfId="0" applyFont="1" applyFill="1" applyBorder="1" applyAlignment="1">
      <alignment horizontal="center" vertical="top" wrapText="1"/>
    </xf>
    <xf numFmtId="165" fontId="15" fillId="2" borderId="2" xfId="1" applyNumberFormat="1" applyFont="1" applyFill="1" applyBorder="1" applyAlignment="1">
      <alignment vertical="top" wrapText="1"/>
    </xf>
    <xf numFmtId="0" fontId="23" fillId="2" borderId="2" xfId="0" applyFont="1" applyFill="1" applyBorder="1" applyAlignment="1">
      <alignment vertical="top" wrapText="1"/>
    </xf>
    <xf numFmtId="0" fontId="24" fillId="2" borderId="1" xfId="0" applyFont="1" applyFill="1" applyBorder="1" applyAlignment="1">
      <alignment vertical="top" wrapText="1"/>
    </xf>
    <xf numFmtId="0" fontId="25" fillId="2" borderId="1" xfId="0" applyFont="1" applyFill="1" applyBorder="1" applyAlignment="1">
      <alignment horizontal="center" vertical="top" wrapText="1"/>
    </xf>
    <xf numFmtId="165" fontId="24" fillId="2" borderId="1" xfId="1" applyNumberFormat="1" applyFont="1" applyFill="1" applyBorder="1" applyAlignment="1">
      <alignment vertical="top" wrapText="1"/>
    </xf>
    <xf numFmtId="0" fontId="24" fillId="2" borderId="0" xfId="0" applyFont="1" applyFill="1" applyAlignment="1">
      <alignment vertical="top"/>
    </xf>
    <xf numFmtId="4" fontId="25" fillId="2" borderId="1" xfId="0" applyNumberFormat="1" applyFont="1" applyFill="1" applyBorder="1" applyAlignment="1">
      <alignment horizontal="center" vertical="top" wrapText="1"/>
    </xf>
    <xf numFmtId="4" fontId="24" fillId="2" borderId="1" xfId="0" applyNumberFormat="1" applyFont="1" applyFill="1" applyBorder="1" applyAlignment="1">
      <alignment vertical="top" wrapText="1"/>
    </xf>
    <xf numFmtId="2" fontId="24" fillId="2" borderId="1" xfId="0" applyNumberFormat="1" applyFont="1" applyFill="1" applyBorder="1" applyAlignment="1">
      <alignment vertical="top" wrapText="1"/>
    </xf>
    <xf numFmtId="0" fontId="2" fillId="2" borderId="1" xfId="0" applyFont="1" applyFill="1" applyBorder="1"/>
    <xf numFmtId="0" fontId="15" fillId="2" borderId="1" xfId="0" applyFont="1" applyFill="1" applyBorder="1" applyAlignment="1">
      <alignment vertical="top" wrapText="1"/>
    </xf>
    <xf numFmtId="0" fontId="24" fillId="2" borderId="0" xfId="0" applyFont="1" applyFill="1" applyBorder="1" applyAlignment="1">
      <alignment vertical="top" wrapText="1"/>
    </xf>
    <xf numFmtId="4" fontId="24" fillId="2" borderId="0" xfId="0" applyNumberFormat="1" applyFont="1" applyFill="1" applyBorder="1" applyAlignment="1">
      <alignment vertical="top" wrapText="1"/>
    </xf>
    <xf numFmtId="2" fontId="24" fillId="2" borderId="0" xfId="0" applyNumberFormat="1" applyFont="1" applyFill="1" applyBorder="1" applyAlignment="1">
      <alignment vertical="top" wrapText="1"/>
    </xf>
    <xf numFmtId="0" fontId="23" fillId="2" borderId="0" xfId="0" applyFont="1" applyFill="1" applyAlignment="1">
      <alignment horizontal="center" vertical="top" wrapText="1"/>
    </xf>
    <xf numFmtId="165" fontId="15" fillId="2" borderId="0" xfId="1" applyNumberFormat="1" applyFont="1" applyFill="1" applyAlignment="1">
      <alignment vertical="top" wrapText="1"/>
    </xf>
    <xf numFmtId="3" fontId="21" fillId="3" borderId="1" xfId="0" applyNumberFormat="1" applyFont="1" applyFill="1" applyBorder="1" applyAlignment="1">
      <alignment vertical="top" wrapText="1"/>
    </xf>
    <xf numFmtId="0" fontId="15" fillId="3" borderId="1" xfId="0" applyFont="1" applyFill="1" applyBorder="1" applyAlignment="1">
      <alignment vertical="top" wrapText="1"/>
    </xf>
    <xf numFmtId="0" fontId="15" fillId="3" borderId="1" xfId="0" applyFont="1" applyFill="1" applyBorder="1" applyAlignment="1">
      <alignment horizontal="left" vertical="top" wrapText="1"/>
    </xf>
    <xf numFmtId="3" fontId="15" fillId="3" borderId="1" xfId="0" applyNumberFormat="1" applyFont="1" applyFill="1" applyBorder="1" applyAlignment="1">
      <alignment horizontal="left" vertical="top"/>
    </xf>
    <xf numFmtId="164" fontId="15" fillId="3" borderId="1" xfId="0" applyNumberFormat="1" applyFont="1" applyFill="1" applyBorder="1" applyAlignment="1">
      <alignment horizontal="left" vertical="top" wrapText="1"/>
    </xf>
    <xf numFmtId="0" fontId="22" fillId="2" borderId="1" xfId="0" applyFont="1" applyFill="1" applyBorder="1" applyAlignment="1">
      <alignment horizontal="center" vertical="top" wrapText="1"/>
    </xf>
    <xf numFmtId="0" fontId="15" fillId="2" borderId="1" xfId="0" applyFont="1" applyFill="1" applyBorder="1" applyAlignment="1">
      <alignment vertical="top" wrapText="1"/>
    </xf>
    <xf numFmtId="0" fontId="10" fillId="2" borderId="1" xfId="0" applyFont="1" applyFill="1" applyBorder="1" applyAlignment="1">
      <alignment vertical="top"/>
    </xf>
    <xf numFmtId="0" fontId="20" fillId="2" borderId="0" xfId="0" applyFont="1" applyFill="1" applyAlignment="1">
      <alignment vertical="top" wrapText="1"/>
    </xf>
    <xf numFmtId="0" fontId="24" fillId="2" borderId="0" xfId="0" applyFont="1" applyFill="1" applyAlignment="1">
      <alignment vertical="top" wrapText="1"/>
    </xf>
    <xf numFmtId="3" fontId="28" fillId="2" borderId="8" xfId="0" applyNumberFormat="1" applyFont="1" applyFill="1" applyBorder="1" applyAlignment="1">
      <alignment horizontal="center" vertical="top" wrapText="1"/>
    </xf>
    <xf numFmtId="165" fontId="28" fillId="2" borderId="1" xfId="1" applyNumberFormat="1" applyFont="1" applyFill="1" applyBorder="1" applyAlignment="1">
      <alignment horizontal="center" vertical="top" wrapText="1"/>
    </xf>
    <xf numFmtId="0" fontId="28" fillId="2" borderId="1" xfId="0" applyFont="1" applyFill="1" applyBorder="1" applyAlignment="1">
      <alignment vertical="top" wrapText="1"/>
    </xf>
    <xf numFmtId="3" fontId="28" fillId="2" borderId="1" xfId="0" applyNumberFormat="1" applyFont="1" applyFill="1" applyBorder="1" applyAlignment="1">
      <alignment vertical="top" wrapText="1"/>
    </xf>
    <xf numFmtId="3" fontId="28" fillId="2" borderId="2" xfId="0" applyNumberFormat="1" applyFont="1" applyFill="1" applyBorder="1" applyAlignment="1">
      <alignment vertical="top" wrapText="1"/>
    </xf>
    <xf numFmtId="0" fontId="29" fillId="2" borderId="1" xfId="0" applyFont="1" applyFill="1" applyBorder="1" applyAlignment="1">
      <alignment vertical="top"/>
    </xf>
    <xf numFmtId="0" fontId="29" fillId="2" borderId="1" xfId="0" applyFont="1" applyFill="1" applyBorder="1" applyAlignment="1">
      <alignment vertical="top" wrapText="1"/>
    </xf>
    <xf numFmtId="0" fontId="30" fillId="2" borderId="1" xfId="0" applyFont="1" applyFill="1" applyBorder="1" applyAlignment="1">
      <alignment vertical="top"/>
    </xf>
    <xf numFmtId="0" fontId="15" fillId="0" borderId="1" xfId="0" applyFont="1" applyFill="1" applyBorder="1" applyAlignment="1">
      <alignment vertical="top" wrapText="1"/>
    </xf>
    <xf numFmtId="3" fontId="21" fillId="0" borderId="1" xfId="0" applyNumberFormat="1" applyFont="1" applyFill="1" applyBorder="1" applyAlignment="1">
      <alignment horizontal="center" vertical="top" wrapText="1"/>
    </xf>
    <xf numFmtId="165" fontId="21" fillId="0" borderId="1" xfId="1" applyNumberFormat="1" applyFont="1" applyFill="1" applyBorder="1" applyAlignment="1">
      <alignment vertical="top" wrapText="1"/>
    </xf>
    <xf numFmtId="3" fontId="21" fillId="0" borderId="1" xfId="0" applyNumberFormat="1" applyFont="1" applyFill="1" applyBorder="1" applyAlignment="1">
      <alignment vertical="top" wrapText="1"/>
    </xf>
    <xf numFmtId="0" fontId="16" fillId="0" borderId="1" xfId="0" applyFont="1" applyFill="1" applyBorder="1" applyAlignment="1">
      <alignment vertical="top" wrapText="1"/>
    </xf>
    <xf numFmtId="2" fontId="26" fillId="0" borderId="1" xfId="2" applyNumberFormat="1" applyFont="1" applyFill="1" applyBorder="1" applyAlignment="1">
      <alignment vertical="top" wrapText="1"/>
    </xf>
    <xf numFmtId="0" fontId="16" fillId="2" borderId="1" xfId="0" applyFont="1" applyFill="1" applyBorder="1" applyAlignment="1">
      <alignment vertical="top" wrapText="1"/>
    </xf>
    <xf numFmtId="165" fontId="15" fillId="0" borderId="1" xfId="1" applyNumberFormat="1" applyFont="1" applyFill="1" applyBorder="1" applyAlignment="1">
      <alignment vertical="top" wrapText="1"/>
    </xf>
    <xf numFmtId="3" fontId="15" fillId="0" borderId="3" xfId="0" applyNumberFormat="1" applyFont="1" applyFill="1" applyBorder="1" applyAlignment="1">
      <alignment vertical="top" wrapText="1"/>
    </xf>
    <xf numFmtId="0" fontId="22" fillId="0" borderId="1" xfId="0" applyFont="1" applyFill="1" applyBorder="1" applyAlignment="1">
      <alignment vertical="top" wrapText="1"/>
    </xf>
    <xf numFmtId="3" fontId="15" fillId="0" borderId="1" xfId="0" applyNumberFormat="1" applyFont="1" applyFill="1" applyBorder="1" applyAlignment="1">
      <alignment vertical="top" wrapText="1"/>
    </xf>
    <xf numFmtId="3" fontId="21" fillId="0" borderId="2" xfId="0" applyNumberFormat="1" applyFont="1" applyFill="1" applyBorder="1" applyAlignment="1">
      <alignment vertical="top" wrapText="1"/>
    </xf>
    <xf numFmtId="0" fontId="21" fillId="0" borderId="1" xfId="0" applyFont="1" applyFill="1" applyBorder="1" applyAlignment="1">
      <alignment vertical="top" wrapText="1"/>
    </xf>
    <xf numFmtId="4" fontId="5" fillId="2" borderId="1" xfId="0" applyNumberFormat="1" applyFont="1" applyFill="1" applyBorder="1" applyAlignment="1">
      <alignment horizontal="center" vertical="top" wrapText="1"/>
    </xf>
    <xf numFmtId="4" fontId="2" fillId="2" borderId="0" xfId="0" applyNumberFormat="1" applyFont="1" applyFill="1"/>
    <xf numFmtId="3" fontId="1" fillId="2" borderId="1" xfId="0" applyNumberFormat="1" applyFont="1" applyFill="1" applyBorder="1" applyAlignment="1">
      <alignment vertical="top" wrapText="1"/>
    </xf>
    <xf numFmtId="3" fontId="1" fillId="2"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top" wrapText="1"/>
    </xf>
    <xf numFmtId="3" fontId="5" fillId="2" borderId="1" xfId="0" applyNumberFormat="1" applyFont="1" applyFill="1" applyBorder="1" applyAlignment="1">
      <alignment vertical="top" wrapText="1"/>
    </xf>
    <xf numFmtId="4" fontId="1" fillId="2" borderId="1" xfId="0" applyNumberFormat="1" applyFont="1" applyFill="1" applyBorder="1" applyAlignment="1">
      <alignment horizontal="center" vertical="top" wrapText="1"/>
    </xf>
    <xf numFmtId="0" fontId="1" fillId="2" borderId="1" xfId="0" applyFont="1" applyFill="1" applyBorder="1" applyAlignment="1">
      <alignment wrapText="1"/>
    </xf>
    <xf numFmtId="3" fontId="7" fillId="2" borderId="1" xfId="0" applyNumberFormat="1" applyFont="1" applyFill="1" applyBorder="1" applyAlignment="1">
      <alignment vertical="top" wrapText="1"/>
    </xf>
    <xf numFmtId="3" fontId="7" fillId="2" borderId="1" xfId="0" applyNumberFormat="1" applyFont="1" applyFill="1" applyBorder="1" applyAlignment="1">
      <alignment horizontal="center" vertical="top" wrapText="1"/>
    </xf>
    <xf numFmtId="3" fontId="31" fillId="2" borderId="1" xfId="0" applyNumberFormat="1" applyFont="1" applyFill="1" applyBorder="1" applyAlignment="1">
      <alignment horizontal="center" vertical="top" wrapText="1"/>
    </xf>
    <xf numFmtId="0" fontId="7" fillId="2" borderId="1" xfId="0" applyFont="1" applyFill="1" applyBorder="1" applyAlignment="1">
      <alignment vertical="top"/>
    </xf>
    <xf numFmtId="0" fontId="7" fillId="2" borderId="1" xfId="0" applyFont="1" applyFill="1" applyBorder="1" applyAlignment="1">
      <alignment vertical="top" wrapText="1"/>
    </xf>
    <xf numFmtId="0" fontId="15" fillId="2" borderId="1" xfId="0" applyFont="1" applyFill="1" applyBorder="1" applyAlignment="1">
      <alignment vertical="top" wrapText="1"/>
    </xf>
    <xf numFmtId="0" fontId="21" fillId="2" borderId="0" xfId="0" applyFont="1" applyFill="1" applyBorder="1" applyAlignment="1">
      <alignment vertical="top" wrapText="1"/>
    </xf>
    <xf numFmtId="0" fontId="15" fillId="2" borderId="1" xfId="0" applyFont="1" applyFill="1" applyBorder="1" applyAlignment="1">
      <alignment vertical="top" wrapText="1"/>
    </xf>
    <xf numFmtId="0" fontId="2" fillId="2" borderId="1" xfId="0" applyFont="1" applyFill="1" applyBorder="1" applyAlignment="1">
      <alignment wrapText="1"/>
    </xf>
    <xf numFmtId="0" fontId="2" fillId="2" borderId="1" xfId="0" applyFont="1" applyFill="1" applyBorder="1" applyAlignment="1">
      <alignment horizontal="center" wrapText="1"/>
    </xf>
    <xf numFmtId="0" fontId="6" fillId="2" borderId="1" xfId="0" applyFont="1" applyFill="1" applyBorder="1" applyAlignment="1">
      <alignment horizontal="center" wrapText="1"/>
    </xf>
    <xf numFmtId="0" fontId="22" fillId="0" borderId="0" xfId="0" applyFont="1" applyFill="1" applyBorder="1" applyAlignment="1">
      <alignment vertical="top" wrapText="1"/>
    </xf>
    <xf numFmtId="0" fontId="15" fillId="2" borderId="1" xfId="0" applyFont="1" applyFill="1" applyBorder="1" applyAlignment="1">
      <alignment vertical="top"/>
    </xf>
    <xf numFmtId="0" fontId="22" fillId="0" borderId="2" xfId="0" applyFont="1" applyFill="1" applyBorder="1" applyAlignment="1">
      <alignment vertical="top" wrapText="1"/>
    </xf>
    <xf numFmtId="0" fontId="0" fillId="0" borderId="1" xfId="0" applyBorder="1" applyAlignment="1">
      <alignment vertical="top"/>
    </xf>
    <xf numFmtId="0" fontId="33" fillId="0" borderId="3" xfId="0" applyFont="1" applyBorder="1" applyAlignment="1">
      <alignment horizontal="center" vertical="top"/>
    </xf>
    <xf numFmtId="0" fontId="22" fillId="2" borderId="1" xfId="0" applyFont="1" applyFill="1" applyBorder="1" applyAlignment="1">
      <alignment vertical="top" wrapText="1"/>
    </xf>
    <xf numFmtId="0" fontId="7" fillId="0" borderId="0" xfId="0" applyFont="1" applyAlignment="1">
      <alignment horizontal="center" wrapText="1"/>
    </xf>
    <xf numFmtId="0" fontId="16" fillId="2" borderId="1" xfId="0" applyFont="1" applyFill="1" applyBorder="1" applyAlignment="1">
      <alignment horizontal="center" vertical="top" wrapText="1"/>
    </xf>
    <xf numFmtId="0" fontId="19" fillId="0" borderId="1" xfId="0" applyFont="1" applyBorder="1" applyAlignment="1">
      <alignment horizontal="center" vertical="top" wrapText="1"/>
    </xf>
    <xf numFmtId="0" fontId="17" fillId="2" borderId="0" xfId="0" applyFont="1" applyFill="1" applyAlignment="1">
      <alignment horizontal="center" vertical="top"/>
    </xf>
    <xf numFmtId="0" fontId="18" fillId="0" borderId="0" xfId="0" applyFont="1" applyAlignment="1">
      <alignment horizontal="center" vertical="top"/>
    </xf>
    <xf numFmtId="0" fontId="16" fillId="2" borderId="0" xfId="0" applyFont="1" applyFill="1" applyAlignment="1">
      <alignment horizontal="center" vertical="top" wrapText="1"/>
    </xf>
    <xf numFmtId="0" fontId="19" fillId="0" borderId="0" xfId="0" applyFont="1" applyAlignment="1">
      <alignment vertical="top" wrapText="1"/>
    </xf>
    <xf numFmtId="0" fontId="19" fillId="0" borderId="7" xfId="0" applyFont="1" applyBorder="1" applyAlignment="1">
      <alignment vertical="top" wrapText="1"/>
    </xf>
    <xf numFmtId="0" fontId="19" fillId="0" borderId="0" xfId="0" applyFont="1" applyBorder="1" applyAlignment="1">
      <alignment vertical="top" wrapText="1"/>
    </xf>
    <xf numFmtId="0" fontId="24" fillId="2" borderId="0" xfId="0" applyFont="1" applyFill="1" applyBorder="1" applyAlignment="1">
      <alignment vertical="top" wrapText="1"/>
    </xf>
    <xf numFmtId="0" fontId="18" fillId="2" borderId="0" xfId="0" applyFont="1" applyFill="1" applyAlignment="1">
      <alignment vertical="top" wrapText="1"/>
    </xf>
    <xf numFmtId="0" fontId="16" fillId="2" borderId="0" xfId="0" applyFont="1" applyFill="1" applyAlignment="1">
      <alignment vertical="top" wrapText="1"/>
    </xf>
    <xf numFmtId="0" fontId="16" fillId="2" borderId="1" xfId="0" applyNumberFormat="1" applyFont="1" applyFill="1" applyBorder="1" applyAlignment="1">
      <alignment vertical="top" wrapText="1"/>
    </xf>
    <xf numFmtId="0" fontId="15" fillId="2" borderId="1" xfId="0" applyFont="1" applyFill="1" applyBorder="1" applyAlignment="1">
      <alignment vertical="top" wrapText="1"/>
    </xf>
    <xf numFmtId="165" fontId="16" fillId="2" borderId="1" xfId="1" applyNumberFormat="1" applyFont="1" applyFill="1" applyBorder="1" applyAlignment="1">
      <alignment vertical="top" wrapText="1"/>
    </xf>
    <xf numFmtId="165" fontId="15" fillId="2" borderId="1" xfId="1" applyNumberFormat="1" applyFont="1" applyFill="1" applyBorder="1" applyAlignment="1">
      <alignment vertical="top" wrapText="1"/>
    </xf>
    <xf numFmtId="0" fontId="16" fillId="2" borderId="1" xfId="0" applyNumberFormat="1" applyFont="1" applyFill="1" applyBorder="1" applyAlignment="1">
      <alignment horizontal="center" vertical="top" wrapText="1"/>
    </xf>
    <xf numFmtId="0" fontId="16" fillId="2" borderId="1" xfId="0" applyNumberFormat="1" applyFont="1" applyFill="1" applyBorder="1" applyAlignment="1">
      <alignment horizontal="left" vertical="top" wrapText="1"/>
    </xf>
    <xf numFmtId="0" fontId="18" fillId="0" borderId="1" xfId="0" applyFont="1" applyBorder="1" applyAlignment="1">
      <alignment horizontal="left" vertical="top" wrapText="1"/>
    </xf>
    <xf numFmtId="0" fontId="33" fillId="2" borderId="5" xfId="0" applyNumberFormat="1" applyFont="1" applyFill="1" applyBorder="1" applyAlignment="1">
      <alignment horizontal="center" vertical="top"/>
    </xf>
    <xf numFmtId="0" fontId="33" fillId="2" borderId="6" xfId="0" applyNumberFormat="1" applyFont="1" applyFill="1" applyBorder="1" applyAlignment="1">
      <alignment horizontal="center" vertical="top"/>
    </xf>
    <xf numFmtId="0" fontId="32" fillId="2" borderId="6" xfId="0" applyFont="1" applyFill="1" applyBorder="1" applyAlignment="1">
      <alignment horizontal="center" vertical="top"/>
    </xf>
    <xf numFmtId="0" fontId="32" fillId="0" borderId="6" xfId="0" applyFont="1" applyBorder="1" applyAlignment="1">
      <alignment vertical="top"/>
    </xf>
    <xf numFmtId="0" fontId="32" fillId="0" borderId="4" xfId="0" applyFont="1" applyBorder="1" applyAlignment="1">
      <alignment vertical="top"/>
    </xf>
    <xf numFmtId="0" fontId="32" fillId="2" borderId="9" xfId="0" applyFont="1" applyFill="1" applyBorder="1" applyAlignment="1">
      <alignment horizontal="center" vertical="top"/>
    </xf>
    <xf numFmtId="0" fontId="32" fillId="2" borderId="7" xfId="0" applyFont="1" applyFill="1" applyBorder="1" applyAlignment="1">
      <alignment horizontal="center" vertical="top"/>
    </xf>
    <xf numFmtId="0" fontId="32" fillId="0" borderId="7" xfId="0" applyFont="1" applyBorder="1" applyAlignment="1">
      <alignment vertical="top"/>
    </xf>
    <xf numFmtId="0" fontId="32" fillId="0" borderId="8" xfId="0" applyFont="1" applyBorder="1" applyAlignment="1">
      <alignment vertical="top"/>
    </xf>
    <xf numFmtId="0" fontId="11" fillId="2" borderId="1" xfId="0" applyFont="1" applyFill="1" applyBorder="1" applyAlignment="1">
      <alignment horizontal="center" wrapText="1"/>
    </xf>
    <xf numFmtId="0" fontId="12" fillId="2" borderId="1" xfId="0" applyFont="1" applyFill="1" applyBorder="1" applyAlignment="1"/>
    <xf numFmtId="0" fontId="1" fillId="2" borderId="1"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0" fillId="0" borderId="1" xfId="0" applyBorder="1" applyAlignment="1">
      <alignment horizontal="center" vertical="top" wrapText="1"/>
    </xf>
    <xf numFmtId="0" fontId="1" fillId="2" borderId="1" xfId="0" applyNumberFormat="1" applyFont="1" applyFill="1" applyBorder="1" applyAlignment="1">
      <alignment horizontal="center" vertical="top"/>
    </xf>
    <xf numFmtId="0" fontId="0" fillId="0" borderId="1" xfId="0" applyBorder="1" applyAlignment="1"/>
    <xf numFmtId="0" fontId="1" fillId="2" borderId="1" xfId="0" applyNumberFormat="1" applyFont="1" applyFill="1" applyBorder="1" applyAlignment="1">
      <alignment vertical="top" wrapText="1"/>
    </xf>
    <xf numFmtId="0" fontId="2" fillId="2" borderId="1" xfId="0" applyFont="1" applyFill="1" applyBorder="1" applyAlignment="1">
      <alignment vertical="top" wrapText="1"/>
    </xf>
    <xf numFmtId="0" fontId="2" fillId="2" borderId="0" xfId="0" applyFont="1" applyFill="1" applyAlignment="1">
      <alignment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36</xdr:col>
      <xdr:colOff>68035</xdr:colOff>
      <xdr:row>6</xdr:row>
      <xdr:rowOff>163286</xdr:rowOff>
    </xdr:from>
    <xdr:to>
      <xdr:col>36</xdr:col>
      <xdr:colOff>2698748</xdr:colOff>
      <xdr:row>6</xdr:row>
      <xdr:rowOff>2136321</xdr:rowOff>
    </xdr:to>
    <xdr:pic>
      <xdr:nvPicPr>
        <xdr:cNvPr id="2" name="Attēls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4831785" y="2326822"/>
          <a:ext cx="2630713" cy="1973035"/>
        </a:xfrm>
        <a:prstGeom prst="rect">
          <a:avLst/>
        </a:prstGeom>
      </xdr:spPr>
    </xdr:pic>
    <xdr:clientData/>
  </xdr:twoCellAnchor>
  <xdr:twoCellAnchor editAs="oneCell">
    <xdr:from>
      <xdr:col>36</xdr:col>
      <xdr:colOff>54428</xdr:colOff>
      <xdr:row>11</xdr:row>
      <xdr:rowOff>136071</xdr:rowOff>
    </xdr:from>
    <xdr:to>
      <xdr:col>36</xdr:col>
      <xdr:colOff>2748642</xdr:colOff>
      <xdr:row>11</xdr:row>
      <xdr:rowOff>2058058</xdr:rowOff>
    </xdr:to>
    <xdr:pic>
      <xdr:nvPicPr>
        <xdr:cNvPr id="4" name="Attēls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a:srcRect l="8035" r="13113"/>
        <a:stretch/>
      </xdr:blipFill>
      <xdr:spPr>
        <a:xfrm>
          <a:off x="14818178" y="15090321"/>
          <a:ext cx="2694214" cy="1921987"/>
        </a:xfrm>
        <a:prstGeom prst="rect">
          <a:avLst/>
        </a:prstGeom>
      </xdr:spPr>
    </xdr:pic>
    <xdr:clientData/>
  </xdr:twoCellAnchor>
  <xdr:twoCellAnchor editAs="oneCell">
    <xdr:from>
      <xdr:col>36</xdr:col>
      <xdr:colOff>13607</xdr:colOff>
      <xdr:row>10</xdr:row>
      <xdr:rowOff>312965</xdr:rowOff>
    </xdr:from>
    <xdr:to>
      <xdr:col>36</xdr:col>
      <xdr:colOff>2771170</xdr:colOff>
      <xdr:row>10</xdr:row>
      <xdr:rowOff>2147207</xdr:rowOff>
    </xdr:to>
    <xdr:pic>
      <xdr:nvPicPr>
        <xdr:cNvPr id="8" name="Attēls 7" descr="https://www.adazi.lv/wp-content/uploads/2020/07/dambis-1-of-30-950x633.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777357" y="12736286"/>
          <a:ext cx="2757563" cy="1834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50556</xdr:colOff>
      <xdr:row>15</xdr:row>
      <xdr:rowOff>18317</xdr:rowOff>
    </xdr:from>
    <xdr:to>
      <xdr:col>36</xdr:col>
      <xdr:colOff>2063749</xdr:colOff>
      <xdr:row>15</xdr:row>
      <xdr:rowOff>1342292</xdr:rowOff>
    </xdr:to>
    <xdr:pic>
      <xdr:nvPicPr>
        <xdr:cNvPr id="10" name="Attēls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a:stretch>
          <a:fillRect/>
        </a:stretch>
      </xdr:blipFill>
      <xdr:spPr>
        <a:xfrm>
          <a:off x="9137406" y="26002517"/>
          <a:ext cx="2013193" cy="1323975"/>
        </a:xfrm>
        <a:prstGeom prst="rect">
          <a:avLst/>
        </a:prstGeom>
      </xdr:spPr>
    </xdr:pic>
    <xdr:clientData/>
  </xdr:twoCellAnchor>
  <xdr:twoCellAnchor editAs="oneCell">
    <xdr:from>
      <xdr:col>36</xdr:col>
      <xdr:colOff>133350</xdr:colOff>
      <xdr:row>8</xdr:row>
      <xdr:rowOff>114301</xdr:rowOff>
    </xdr:from>
    <xdr:to>
      <xdr:col>36</xdr:col>
      <xdr:colOff>2533650</xdr:colOff>
      <xdr:row>8</xdr:row>
      <xdr:rowOff>1911695</xdr:rowOff>
    </xdr:to>
    <xdr:pic>
      <xdr:nvPicPr>
        <xdr:cNvPr id="7" name="Attēls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5"/>
        <a:srcRect l="34796" t="23836" r="21032" b="23240"/>
        <a:stretch/>
      </xdr:blipFill>
      <xdr:spPr>
        <a:xfrm>
          <a:off x="6019800" y="7077076"/>
          <a:ext cx="2400300" cy="1797394"/>
        </a:xfrm>
        <a:prstGeom prst="rect">
          <a:avLst/>
        </a:prstGeom>
      </xdr:spPr>
    </xdr:pic>
    <xdr:clientData/>
  </xdr:twoCellAnchor>
  <xdr:twoCellAnchor editAs="oneCell">
    <xdr:from>
      <xdr:col>36</xdr:col>
      <xdr:colOff>30480</xdr:colOff>
      <xdr:row>12</xdr:row>
      <xdr:rowOff>100965</xdr:rowOff>
    </xdr:from>
    <xdr:to>
      <xdr:col>37</xdr:col>
      <xdr:colOff>32173</xdr:colOff>
      <xdr:row>12</xdr:row>
      <xdr:rowOff>1859280</xdr:rowOff>
    </xdr:to>
    <xdr:pic>
      <xdr:nvPicPr>
        <xdr:cNvPr id="16" name="Attēls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88380" y="17398365"/>
          <a:ext cx="2882053" cy="1758315"/>
        </a:xfrm>
        <a:prstGeom prst="rect">
          <a:avLst/>
        </a:prstGeom>
      </xdr:spPr>
    </xdr:pic>
    <xdr:clientData/>
  </xdr:twoCellAnchor>
  <xdr:twoCellAnchor editAs="oneCell">
    <xdr:from>
      <xdr:col>36</xdr:col>
      <xdr:colOff>389282</xdr:colOff>
      <xdr:row>6</xdr:row>
      <xdr:rowOff>2476500</xdr:rowOff>
    </xdr:from>
    <xdr:to>
      <xdr:col>36</xdr:col>
      <xdr:colOff>2350327</xdr:colOff>
      <xdr:row>8</xdr:row>
      <xdr:rowOff>223410</xdr:rowOff>
    </xdr:to>
    <xdr:pic>
      <xdr:nvPicPr>
        <xdr:cNvPr id="9" name="Attēls 8" descr="D:\Attalinats darbs\Raksti\Vingrošanas plakāts.png">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269934" y="3983935"/>
          <a:ext cx="1961045" cy="3205149"/>
        </a:xfrm>
        <a:prstGeom prst="rect">
          <a:avLst/>
        </a:prstGeom>
        <a:noFill/>
        <a:ln>
          <a:noFill/>
        </a:ln>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23"/>
  <sheetViews>
    <sheetView tabSelected="1" zoomScale="80" zoomScaleNormal="80" workbookViewId="0">
      <pane ySplit="6" topLeftCell="A7" activePane="bottomLeft" state="frozen"/>
      <selection pane="bottomLeft" activeCell="AJ14" sqref="AJ14"/>
    </sheetView>
  </sheetViews>
  <sheetFormatPr defaultColWidth="9.140625" defaultRowHeight="18" x14ac:dyDescent="0.25"/>
  <cols>
    <col min="1" max="1" width="7.7109375" style="5" customWidth="1"/>
    <col min="2" max="2" width="31.42578125" style="5" customWidth="1"/>
    <col min="3" max="3" width="13.5703125" style="5" hidden="1" customWidth="1"/>
    <col min="4" max="4" width="15.28515625" style="5" hidden="1" customWidth="1"/>
    <col min="5" max="5" width="0.140625" style="5" hidden="1" customWidth="1"/>
    <col min="6" max="6" width="18.5703125" style="5" hidden="1" customWidth="1"/>
    <col min="7" max="7" width="26.42578125" style="9" hidden="1" customWidth="1"/>
    <col min="8" max="8" width="0.28515625" style="32" customWidth="1"/>
    <col min="9" max="9" width="9.85546875" style="5" hidden="1" customWidth="1"/>
    <col min="10" max="10" width="11.140625" style="5" hidden="1" customWidth="1"/>
    <col min="11" max="11" width="9.7109375" style="5" hidden="1" customWidth="1"/>
    <col min="12" max="12" width="8.5703125" style="5" hidden="1" customWidth="1"/>
    <col min="13" max="13" width="15.7109375" style="5" hidden="1" customWidth="1"/>
    <col min="14" max="14" width="14.42578125" style="5" hidden="1" customWidth="1"/>
    <col min="15" max="15" width="12.7109375" style="5" hidden="1" customWidth="1"/>
    <col min="16" max="16" width="10.5703125" style="5" hidden="1" customWidth="1"/>
    <col min="17" max="17" width="12.5703125" style="5" hidden="1" customWidth="1"/>
    <col min="18" max="18" width="12.85546875" style="5" hidden="1" customWidth="1"/>
    <col min="19" max="19" width="14.140625" style="5" hidden="1" customWidth="1"/>
    <col min="20" max="20" width="10.85546875" style="5" hidden="1" customWidth="1"/>
    <col min="21" max="21" width="12.140625" style="5" hidden="1" customWidth="1"/>
    <col min="22" max="22" width="11" style="5" hidden="1" customWidth="1"/>
    <col min="23" max="23" width="11.42578125" style="5" hidden="1" customWidth="1"/>
    <col min="24" max="24" width="9.7109375" style="5" hidden="1" customWidth="1"/>
    <col min="25" max="25" width="12.42578125" style="5" hidden="1" customWidth="1"/>
    <col min="26" max="26" width="12.85546875" style="5" hidden="1" customWidth="1"/>
    <col min="27" max="27" width="15.5703125" style="5" hidden="1" customWidth="1"/>
    <col min="28" max="28" width="4.28515625" style="5" hidden="1" customWidth="1"/>
    <col min="29" max="29" width="50.85546875" style="5" hidden="1" customWidth="1"/>
    <col min="30" max="30" width="71.28515625" style="5" hidden="1" customWidth="1"/>
    <col min="31" max="31" width="71.28515625" style="29" hidden="1" customWidth="1"/>
    <col min="32" max="32" width="72.7109375" style="7" hidden="1" customWidth="1"/>
    <col min="33" max="34" width="0.140625" style="7" customWidth="1"/>
    <col min="35" max="35" width="0.28515625" style="29" customWidth="1"/>
    <col min="36" max="36" width="48.28515625" style="29" customWidth="1"/>
    <col min="37" max="37" width="42" style="7" customWidth="1"/>
    <col min="38" max="16384" width="9.140625" style="7"/>
  </cols>
  <sheetData>
    <row r="1" spans="1:37" ht="33" hidden="1" customHeight="1" x14ac:dyDescent="0.25">
      <c r="A1" s="139" t="s">
        <v>145</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35"/>
      <c r="AH1" s="35"/>
      <c r="AI1" s="50"/>
      <c r="AJ1" s="50"/>
    </row>
    <row r="2" spans="1:37" ht="18" customHeight="1" x14ac:dyDescent="0.25">
      <c r="A2" s="141" t="s">
        <v>121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35"/>
      <c r="AH2" s="35"/>
      <c r="AI2" s="50"/>
      <c r="AJ2" s="50"/>
    </row>
    <row r="3" spans="1:37" ht="18" hidden="1" customHeight="1" x14ac:dyDescent="0.25">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4"/>
      <c r="AD3" s="144"/>
      <c r="AE3" s="144"/>
      <c r="AF3" s="144"/>
      <c r="AG3" s="35"/>
      <c r="AH3" s="35"/>
      <c r="AI3" s="50"/>
      <c r="AJ3" s="50"/>
    </row>
    <row r="4" spans="1:37" ht="30" customHeight="1" x14ac:dyDescent="0.25">
      <c r="A4" s="148" t="s">
        <v>0</v>
      </c>
      <c r="B4" s="148" t="s">
        <v>183</v>
      </c>
      <c r="C4" s="148" t="s">
        <v>5</v>
      </c>
      <c r="D4" s="148" t="s">
        <v>2</v>
      </c>
      <c r="E4" s="148" t="s">
        <v>75</v>
      </c>
      <c r="F4" s="148" t="s">
        <v>65</v>
      </c>
      <c r="G4" s="153" t="s">
        <v>104</v>
      </c>
      <c r="H4" s="150" t="s">
        <v>101</v>
      </c>
      <c r="I4" s="152" t="s">
        <v>64</v>
      </c>
      <c r="J4" s="152"/>
      <c r="K4" s="152"/>
      <c r="L4" s="152"/>
      <c r="M4" s="152"/>
      <c r="N4" s="152"/>
      <c r="O4" s="152"/>
      <c r="P4" s="152"/>
      <c r="Q4" s="152"/>
      <c r="R4" s="152"/>
      <c r="S4" s="152"/>
      <c r="T4" s="152"/>
      <c r="U4" s="152"/>
      <c r="V4" s="152"/>
      <c r="W4" s="152"/>
      <c r="X4" s="152"/>
      <c r="Y4" s="152"/>
      <c r="Z4" s="152"/>
      <c r="AA4" s="152"/>
      <c r="AB4" s="152"/>
      <c r="AC4" s="155" t="s">
        <v>63</v>
      </c>
      <c r="AD4" s="156"/>
      <c r="AE4" s="156"/>
      <c r="AF4" s="157"/>
      <c r="AG4" s="158"/>
      <c r="AH4" s="158"/>
      <c r="AI4" s="159"/>
      <c r="AJ4" s="134" t="s">
        <v>63</v>
      </c>
      <c r="AK4" s="137" t="s">
        <v>153</v>
      </c>
    </row>
    <row r="5" spans="1:37" ht="20.25" customHeight="1" x14ac:dyDescent="0.25">
      <c r="A5" s="149"/>
      <c r="B5" s="149"/>
      <c r="C5" s="149"/>
      <c r="D5" s="149"/>
      <c r="E5" s="149"/>
      <c r="F5" s="149"/>
      <c r="G5" s="154"/>
      <c r="H5" s="151"/>
      <c r="I5" s="152"/>
      <c r="J5" s="152"/>
      <c r="K5" s="152"/>
      <c r="L5" s="152"/>
      <c r="M5" s="152"/>
      <c r="N5" s="152"/>
      <c r="O5" s="152"/>
      <c r="P5" s="152"/>
      <c r="Q5" s="152"/>
      <c r="R5" s="152"/>
      <c r="S5" s="152"/>
      <c r="T5" s="152"/>
      <c r="U5" s="152"/>
      <c r="V5" s="152"/>
      <c r="W5" s="152"/>
      <c r="X5" s="152"/>
      <c r="Y5" s="152"/>
      <c r="Z5" s="152"/>
      <c r="AA5" s="152"/>
      <c r="AB5" s="152"/>
      <c r="AC5" s="160"/>
      <c r="AD5" s="161"/>
      <c r="AE5" s="161"/>
      <c r="AF5" s="161"/>
      <c r="AG5" s="162"/>
      <c r="AH5" s="162"/>
      <c r="AI5" s="163"/>
      <c r="AJ5" s="133"/>
      <c r="AK5" s="138"/>
    </row>
    <row r="6" spans="1:37" ht="50.25" customHeight="1" x14ac:dyDescent="0.25">
      <c r="A6" s="149"/>
      <c r="B6" s="149"/>
      <c r="C6" s="149"/>
      <c r="D6" s="149"/>
      <c r="E6" s="149"/>
      <c r="F6" s="149"/>
      <c r="G6" s="154"/>
      <c r="H6" s="151"/>
      <c r="I6" s="152"/>
      <c r="J6" s="152"/>
      <c r="K6" s="152"/>
      <c r="L6" s="152"/>
      <c r="M6" s="152"/>
      <c r="N6" s="152"/>
      <c r="O6" s="152"/>
      <c r="P6" s="152"/>
      <c r="Q6" s="152"/>
      <c r="R6" s="152"/>
      <c r="S6" s="152"/>
      <c r="T6" s="152"/>
      <c r="U6" s="152"/>
      <c r="V6" s="152"/>
      <c r="W6" s="152"/>
      <c r="X6" s="152"/>
      <c r="Y6" s="152"/>
      <c r="Z6" s="152"/>
      <c r="AA6" s="152"/>
      <c r="AB6" s="152"/>
      <c r="AC6" s="36" t="s">
        <v>61</v>
      </c>
      <c r="AD6" s="37" t="s">
        <v>62</v>
      </c>
      <c r="AE6" s="37" t="s">
        <v>102</v>
      </c>
      <c r="AF6" s="37" t="s">
        <v>96</v>
      </c>
      <c r="AG6" s="85" t="s">
        <v>128</v>
      </c>
      <c r="AH6" s="85"/>
      <c r="AI6" s="38" t="s">
        <v>146</v>
      </c>
      <c r="AJ6" s="38" t="s">
        <v>184</v>
      </c>
      <c r="AK6" s="138"/>
    </row>
    <row r="7" spans="1:37" ht="202.15" customHeight="1" x14ac:dyDescent="0.25">
      <c r="A7" s="34" t="s">
        <v>30</v>
      </c>
      <c r="B7" s="34" t="s">
        <v>14</v>
      </c>
      <c r="C7" s="34" t="s">
        <v>6</v>
      </c>
      <c r="D7" s="34" t="s">
        <v>12</v>
      </c>
      <c r="E7" s="39" t="s">
        <v>88</v>
      </c>
      <c r="F7" s="107" t="s">
        <v>155</v>
      </c>
      <c r="G7" s="40">
        <v>1151506</v>
      </c>
      <c r="H7" s="41">
        <v>451000</v>
      </c>
      <c r="I7" s="39">
        <v>0</v>
      </c>
      <c r="J7" s="42">
        <v>21695.3</v>
      </c>
      <c r="K7" s="42">
        <v>0</v>
      </c>
      <c r="L7" s="42">
        <v>0</v>
      </c>
      <c r="M7" s="43">
        <v>21695.3</v>
      </c>
      <c r="N7" s="42">
        <v>169740.76</v>
      </c>
      <c r="O7" s="42">
        <v>11000.18</v>
      </c>
      <c r="P7" s="42">
        <v>1811.15</v>
      </c>
      <c r="Q7" s="43">
        <v>182552.09</v>
      </c>
      <c r="R7" s="42">
        <v>255369.59</v>
      </c>
      <c r="S7" s="42">
        <v>439999.82</v>
      </c>
      <c r="T7" s="42">
        <v>72444.86</v>
      </c>
      <c r="U7" s="43">
        <v>767814.27</v>
      </c>
      <c r="V7" s="42"/>
      <c r="W7" s="42"/>
      <c r="X7" s="42"/>
      <c r="Y7" s="43">
        <v>0</v>
      </c>
      <c r="Z7" s="43">
        <v>446805.65</v>
      </c>
      <c r="AA7" s="43">
        <v>451000</v>
      </c>
      <c r="AB7" s="43">
        <v>74256.009999999995</v>
      </c>
      <c r="AC7" s="34" t="s">
        <v>80</v>
      </c>
      <c r="AD7" s="39" t="s">
        <v>69</v>
      </c>
      <c r="AE7" s="39" t="s">
        <v>123</v>
      </c>
      <c r="AF7" s="39" t="s">
        <v>118</v>
      </c>
      <c r="AG7" s="34" t="s">
        <v>129</v>
      </c>
      <c r="AH7" s="86"/>
      <c r="AI7" s="102" t="s">
        <v>157</v>
      </c>
      <c r="AJ7" s="104" t="s">
        <v>177</v>
      </c>
      <c r="AK7" s="87"/>
    </row>
    <row r="8" spans="1:37" ht="228" customHeight="1" x14ac:dyDescent="0.25">
      <c r="A8" s="98" t="s">
        <v>31</v>
      </c>
      <c r="B8" s="98" t="s">
        <v>143</v>
      </c>
      <c r="C8" s="98" t="s">
        <v>9</v>
      </c>
      <c r="D8" s="98"/>
      <c r="E8" s="98" t="s">
        <v>85</v>
      </c>
      <c r="F8" s="102" t="s">
        <v>147</v>
      </c>
      <c r="G8" s="99">
        <v>188001</v>
      </c>
      <c r="H8" s="105">
        <v>159801</v>
      </c>
      <c r="I8" s="98">
        <v>0</v>
      </c>
      <c r="J8" s="108">
        <v>389.24</v>
      </c>
      <c r="K8" s="108">
        <v>27887.18</v>
      </c>
      <c r="L8" s="108">
        <v>4921.2700000000004</v>
      </c>
      <c r="M8" s="109">
        <f t="shared" ref="M8:M12" si="0">J8+K8+L8</f>
        <v>33197.69</v>
      </c>
      <c r="N8" s="108">
        <v>1774.76</v>
      </c>
      <c r="O8" s="108">
        <v>40596.1</v>
      </c>
      <c r="P8" s="108">
        <v>7164.02</v>
      </c>
      <c r="Q8" s="109">
        <f t="shared" ref="Q8:Q12" si="1">N8+O8+P8</f>
        <v>49534.880000000005</v>
      </c>
      <c r="R8" s="108">
        <v>0</v>
      </c>
      <c r="S8" s="108">
        <v>26863.200000000001</v>
      </c>
      <c r="T8" s="108">
        <v>4740.51</v>
      </c>
      <c r="U8" s="109">
        <f t="shared" ref="U8:U12" si="2">R8+S8+T8</f>
        <v>31603.71</v>
      </c>
      <c r="V8" s="108"/>
      <c r="W8" s="108"/>
      <c r="X8" s="108"/>
      <c r="Y8" s="109">
        <f t="shared" ref="Y8:Y12" si="3">V8+W8+X8</f>
        <v>0</v>
      </c>
      <c r="Z8" s="108">
        <f>J8+N8+R8</f>
        <v>2164</v>
      </c>
      <c r="AA8" s="108">
        <f>K8+O8+S8</f>
        <v>95346.48</v>
      </c>
      <c r="AB8" s="108">
        <v>16825.8</v>
      </c>
      <c r="AC8" s="98" t="s">
        <v>148</v>
      </c>
      <c r="AD8" s="98" t="s">
        <v>27</v>
      </c>
      <c r="AE8" s="98" t="s">
        <v>116</v>
      </c>
      <c r="AF8" s="110" t="s">
        <v>127</v>
      </c>
      <c r="AG8" s="98" t="s">
        <v>138</v>
      </c>
      <c r="AH8" s="98"/>
      <c r="AI8" s="102" t="s">
        <v>158</v>
      </c>
      <c r="AJ8" s="102" t="s">
        <v>191</v>
      </c>
      <c r="AK8" s="87"/>
    </row>
    <row r="9" spans="1:37" ht="174.6" customHeight="1" x14ac:dyDescent="0.25">
      <c r="A9" s="45" t="s">
        <v>83</v>
      </c>
      <c r="B9" s="46" t="s">
        <v>71</v>
      </c>
      <c r="C9" s="46" t="s">
        <v>11</v>
      </c>
      <c r="D9" s="46" t="s">
        <v>13</v>
      </c>
      <c r="E9" s="46" t="s">
        <v>45</v>
      </c>
      <c r="F9" s="46" t="s">
        <v>81</v>
      </c>
      <c r="G9" s="40">
        <v>18754036.809999999</v>
      </c>
      <c r="H9" s="47">
        <v>2564483</v>
      </c>
      <c r="I9" s="48">
        <v>96174.54</v>
      </c>
      <c r="J9" s="43">
        <v>306639.58</v>
      </c>
      <c r="K9" s="43">
        <v>0</v>
      </c>
      <c r="L9" s="43"/>
      <c r="M9" s="43">
        <v>306639.58</v>
      </c>
      <c r="N9" s="43">
        <v>3810314.79</v>
      </c>
      <c r="O9" s="43">
        <v>1541701.36</v>
      </c>
      <c r="P9" s="43">
        <v>741913.09</v>
      </c>
      <c r="Q9" s="43">
        <v>6093929.2400000002</v>
      </c>
      <c r="R9" s="43">
        <v>4156944.4</v>
      </c>
      <c r="S9" s="43">
        <v>751131.78</v>
      </c>
      <c r="T9" s="43">
        <v>361467.22</v>
      </c>
      <c r="U9" s="43">
        <v>5269543.3999999994</v>
      </c>
      <c r="V9" s="43">
        <v>917100</v>
      </c>
      <c r="W9" s="43">
        <v>0</v>
      </c>
      <c r="X9" s="43">
        <v>0</v>
      </c>
      <c r="Y9" s="43">
        <v>917100</v>
      </c>
      <c r="Z9" s="43">
        <v>11024691.439999999</v>
      </c>
      <c r="AA9" s="49">
        <v>2292833.14</v>
      </c>
      <c r="AB9" s="43">
        <v>1234108.33</v>
      </c>
      <c r="AC9" s="46" t="s">
        <v>44</v>
      </c>
      <c r="AD9" s="46" t="s">
        <v>70</v>
      </c>
      <c r="AE9" s="46" t="s">
        <v>109</v>
      </c>
      <c r="AF9" s="46" t="s">
        <v>125</v>
      </c>
      <c r="AG9" s="34" t="s">
        <v>130</v>
      </c>
      <c r="AH9" s="86"/>
      <c r="AI9" s="102" t="s">
        <v>173</v>
      </c>
      <c r="AJ9" s="104" t="s">
        <v>178</v>
      </c>
      <c r="AK9" s="87"/>
    </row>
    <row r="10" spans="1:37" ht="174.6" customHeight="1" x14ac:dyDescent="0.25">
      <c r="A10" s="45"/>
      <c r="B10" s="125" t="s">
        <v>172</v>
      </c>
      <c r="C10" s="46"/>
      <c r="D10" s="46"/>
      <c r="E10" s="46"/>
      <c r="F10" s="46"/>
      <c r="G10" s="40"/>
      <c r="H10" s="47"/>
      <c r="I10" s="48"/>
      <c r="J10" s="43"/>
      <c r="K10" s="43"/>
      <c r="L10" s="43"/>
      <c r="M10" s="43"/>
      <c r="N10" s="43"/>
      <c r="O10" s="43"/>
      <c r="P10" s="43"/>
      <c r="Q10" s="43"/>
      <c r="R10" s="43"/>
      <c r="S10" s="43"/>
      <c r="T10" s="43"/>
      <c r="U10" s="43"/>
      <c r="V10" s="43"/>
      <c r="W10" s="43"/>
      <c r="X10" s="43"/>
      <c r="Y10" s="43"/>
      <c r="Z10" s="43"/>
      <c r="AA10" s="49"/>
      <c r="AB10" s="43"/>
      <c r="AC10" s="46"/>
      <c r="AD10" s="46"/>
      <c r="AE10" s="46"/>
      <c r="AF10" s="46"/>
      <c r="AG10" s="124"/>
      <c r="AH10" s="124"/>
      <c r="AI10" s="102" t="s">
        <v>174</v>
      </c>
      <c r="AJ10" s="102"/>
      <c r="AK10" s="87"/>
    </row>
    <row r="11" spans="1:37" ht="178.15" customHeight="1" x14ac:dyDescent="0.25">
      <c r="A11" s="34" t="s">
        <v>32</v>
      </c>
      <c r="B11" s="50" t="s">
        <v>98</v>
      </c>
      <c r="C11" s="34" t="s">
        <v>16</v>
      </c>
      <c r="D11" s="34"/>
      <c r="E11" s="104" t="s">
        <v>164</v>
      </c>
      <c r="F11" s="34" t="s">
        <v>97</v>
      </c>
      <c r="G11" s="40">
        <v>2304398.9</v>
      </c>
      <c r="H11" s="51">
        <v>896266</v>
      </c>
      <c r="I11" s="42"/>
      <c r="J11" s="34"/>
      <c r="K11" s="34"/>
      <c r="L11" s="34"/>
      <c r="M11" s="43">
        <v>54693</v>
      </c>
      <c r="N11" s="34"/>
      <c r="O11" s="34"/>
      <c r="P11" s="34"/>
      <c r="Q11" s="43">
        <v>723343</v>
      </c>
      <c r="R11" s="34"/>
      <c r="S11" s="34"/>
      <c r="T11" s="34"/>
      <c r="U11" s="43">
        <v>1959631</v>
      </c>
      <c r="V11" s="34"/>
      <c r="W11" s="34"/>
      <c r="X11" s="34"/>
      <c r="Y11" s="43">
        <v>798133</v>
      </c>
      <c r="Z11" s="52">
        <v>823875</v>
      </c>
      <c r="AA11" s="53">
        <v>2911958</v>
      </c>
      <c r="AB11" s="54"/>
      <c r="AC11" s="34" t="s">
        <v>99</v>
      </c>
      <c r="AD11" s="34" t="s">
        <v>84</v>
      </c>
      <c r="AE11" s="34" t="s">
        <v>112</v>
      </c>
      <c r="AF11" s="34" t="s">
        <v>113</v>
      </c>
      <c r="AG11" s="34" t="s">
        <v>137</v>
      </c>
      <c r="AH11" s="86"/>
      <c r="AI11" s="132" t="s">
        <v>159</v>
      </c>
      <c r="AJ11" s="130" t="s">
        <v>181</v>
      </c>
      <c r="AK11"/>
    </row>
    <row r="12" spans="1:37" ht="189" customHeight="1" x14ac:dyDescent="0.25">
      <c r="A12" s="34" t="s">
        <v>144</v>
      </c>
      <c r="B12" s="34" t="s">
        <v>40</v>
      </c>
      <c r="C12" s="34"/>
      <c r="D12" s="34"/>
      <c r="E12" s="34" t="s">
        <v>91</v>
      </c>
      <c r="F12" s="102" t="s">
        <v>156</v>
      </c>
      <c r="G12" s="40">
        <v>128465</v>
      </c>
      <c r="H12" s="41">
        <v>128465</v>
      </c>
      <c r="I12" s="55">
        <v>0</v>
      </c>
      <c r="J12" s="44"/>
      <c r="K12" s="44">
        <v>13000</v>
      </c>
      <c r="L12" s="44"/>
      <c r="M12" s="43">
        <f t="shared" si="0"/>
        <v>13000</v>
      </c>
      <c r="N12" s="44"/>
      <c r="O12" s="44">
        <v>83349</v>
      </c>
      <c r="P12" s="44"/>
      <c r="Q12" s="43">
        <f t="shared" si="1"/>
        <v>83349</v>
      </c>
      <c r="R12" s="44"/>
      <c r="S12" s="44">
        <v>17116</v>
      </c>
      <c r="T12" s="44"/>
      <c r="U12" s="43">
        <f t="shared" si="2"/>
        <v>17116</v>
      </c>
      <c r="V12" s="44"/>
      <c r="W12" s="44">
        <v>15000</v>
      </c>
      <c r="X12" s="44"/>
      <c r="Y12" s="43">
        <f t="shared" si="3"/>
        <v>15000</v>
      </c>
      <c r="Z12" s="44"/>
      <c r="AA12" s="44"/>
      <c r="AB12" s="44"/>
      <c r="AC12" s="34" t="s">
        <v>41</v>
      </c>
      <c r="AD12" s="34" t="s">
        <v>68</v>
      </c>
      <c r="AE12" s="34" t="s">
        <v>110</v>
      </c>
      <c r="AF12" s="34" t="s">
        <v>124</v>
      </c>
      <c r="AG12" s="34" t="s">
        <v>131</v>
      </c>
      <c r="AH12" s="86"/>
      <c r="AI12" s="102" t="s">
        <v>154</v>
      </c>
      <c r="AJ12" s="135" t="s">
        <v>179</v>
      </c>
      <c r="AK12" s="87"/>
    </row>
    <row r="13" spans="1:37" ht="356.45" customHeight="1" x14ac:dyDescent="0.25">
      <c r="A13" s="98" t="s">
        <v>33</v>
      </c>
      <c r="B13" s="98" t="s">
        <v>73</v>
      </c>
      <c r="C13" s="98"/>
      <c r="D13" s="98"/>
      <c r="E13" s="98" t="s">
        <v>86</v>
      </c>
      <c r="F13" s="98" t="s">
        <v>149</v>
      </c>
      <c r="G13" s="99" t="s">
        <v>150</v>
      </c>
      <c r="H13" s="105" t="s">
        <v>152</v>
      </c>
      <c r="I13" s="106"/>
      <c r="J13" s="98"/>
      <c r="K13" s="98"/>
      <c r="L13" s="98"/>
      <c r="M13" s="101"/>
      <c r="N13" s="98"/>
      <c r="O13" s="98"/>
      <c r="P13" s="98"/>
      <c r="Q13" s="101">
        <v>50000</v>
      </c>
      <c r="R13" s="98"/>
      <c r="S13" s="98"/>
      <c r="T13" s="98"/>
      <c r="U13" s="101">
        <v>374421</v>
      </c>
      <c r="V13" s="98"/>
      <c r="W13" s="98"/>
      <c r="X13" s="98"/>
      <c r="Y13" s="101">
        <v>160466</v>
      </c>
      <c r="Z13" s="98"/>
      <c r="AA13" s="98"/>
      <c r="AB13" s="98"/>
      <c r="AC13" s="98" t="s">
        <v>151</v>
      </c>
      <c r="AD13" s="98" t="s">
        <v>87</v>
      </c>
      <c r="AE13" s="98" t="s">
        <v>135</v>
      </c>
      <c r="AF13" s="98" t="s">
        <v>117</v>
      </c>
      <c r="AG13" s="98" t="s">
        <v>136</v>
      </c>
      <c r="AH13" s="98"/>
      <c r="AI13" s="102" t="s">
        <v>160</v>
      </c>
      <c r="AJ13" s="102" t="s">
        <v>180</v>
      </c>
      <c r="AK13" s="87"/>
    </row>
    <row r="14" spans="1:37" s="8" customFormat="1" ht="164.45" customHeight="1" x14ac:dyDescent="0.25">
      <c r="A14" s="66" t="s">
        <v>133</v>
      </c>
      <c r="B14" s="66" t="s">
        <v>47</v>
      </c>
      <c r="C14" s="66" t="s">
        <v>48</v>
      </c>
      <c r="D14" s="66" t="s">
        <v>162</v>
      </c>
      <c r="E14" s="66" t="s">
        <v>49</v>
      </c>
      <c r="F14" s="66" t="s">
        <v>50</v>
      </c>
      <c r="G14" s="90" t="s">
        <v>58</v>
      </c>
      <c r="H14" s="91"/>
      <c r="I14" s="92">
        <v>0</v>
      </c>
      <c r="J14" s="93">
        <v>0</v>
      </c>
      <c r="K14" s="93" t="s">
        <v>51</v>
      </c>
      <c r="L14" s="93" t="s">
        <v>52</v>
      </c>
      <c r="M14" s="93">
        <v>25492</v>
      </c>
      <c r="N14" s="93">
        <v>0</v>
      </c>
      <c r="O14" s="93" t="s">
        <v>53</v>
      </c>
      <c r="P14" s="93" t="s">
        <v>54</v>
      </c>
      <c r="Q14" s="93" t="s">
        <v>55</v>
      </c>
      <c r="R14" s="93">
        <v>0</v>
      </c>
      <c r="S14" s="93">
        <v>0</v>
      </c>
      <c r="T14" s="93">
        <v>0</v>
      </c>
      <c r="U14" s="93">
        <v>0</v>
      </c>
      <c r="V14" s="93"/>
      <c r="W14" s="93"/>
      <c r="X14" s="93"/>
      <c r="Y14" s="93"/>
      <c r="Z14" s="94">
        <f>J14+N14</f>
        <v>0</v>
      </c>
      <c r="AA14" s="94" t="s">
        <v>56</v>
      </c>
      <c r="AB14" s="94" t="s">
        <v>57</v>
      </c>
      <c r="AC14" s="66" t="s">
        <v>59</v>
      </c>
      <c r="AD14" s="66" t="s">
        <v>60</v>
      </c>
      <c r="AE14" s="66" t="s">
        <v>114</v>
      </c>
      <c r="AF14" s="66" t="s">
        <v>115</v>
      </c>
      <c r="AG14" s="95" t="s">
        <v>140</v>
      </c>
      <c r="AH14" s="95"/>
      <c r="AI14" s="96" t="s">
        <v>171</v>
      </c>
      <c r="AJ14" s="96" t="s">
        <v>175</v>
      </c>
      <c r="AK14" s="97"/>
    </row>
    <row r="15" spans="1:37" s="8" customFormat="1" ht="164.45" customHeight="1" x14ac:dyDescent="0.25">
      <c r="A15" s="66"/>
      <c r="B15" s="126" t="s">
        <v>192</v>
      </c>
      <c r="C15" s="66"/>
      <c r="D15" s="66"/>
      <c r="E15" s="66"/>
      <c r="F15" s="66"/>
      <c r="G15" s="90"/>
      <c r="H15" s="91"/>
      <c r="I15" s="92"/>
      <c r="J15" s="93"/>
      <c r="K15" s="93"/>
      <c r="L15" s="93"/>
      <c r="M15" s="93"/>
      <c r="N15" s="93"/>
      <c r="O15" s="93"/>
      <c r="P15" s="93"/>
      <c r="Q15" s="93"/>
      <c r="R15" s="93"/>
      <c r="S15" s="93"/>
      <c r="T15" s="93"/>
      <c r="U15" s="93"/>
      <c r="V15" s="93"/>
      <c r="W15" s="93"/>
      <c r="X15" s="93"/>
      <c r="Y15" s="93"/>
      <c r="Z15" s="94"/>
      <c r="AA15" s="94"/>
      <c r="AB15" s="94"/>
      <c r="AC15" s="66"/>
      <c r="AD15" s="66"/>
      <c r="AE15" s="66"/>
      <c r="AF15" s="66"/>
      <c r="AG15" s="95"/>
      <c r="AH15" s="95"/>
      <c r="AI15" s="96"/>
      <c r="AJ15" s="104"/>
      <c r="AK15" s="97"/>
    </row>
    <row r="16" spans="1:37" s="35" customFormat="1" ht="114.75" customHeight="1" x14ac:dyDescent="0.25">
      <c r="A16" s="74" t="s">
        <v>39</v>
      </c>
      <c r="B16" s="98" t="s">
        <v>74</v>
      </c>
      <c r="C16" s="98"/>
      <c r="D16" s="98"/>
      <c r="E16" s="98" t="s">
        <v>92</v>
      </c>
      <c r="F16" s="98" t="s">
        <v>42</v>
      </c>
      <c r="G16" s="99">
        <v>2883228.63</v>
      </c>
      <c r="H16" s="100">
        <v>1298256</v>
      </c>
      <c r="I16" s="101">
        <v>0</v>
      </c>
      <c r="J16" s="101">
        <v>0</v>
      </c>
      <c r="K16" s="101">
        <v>0</v>
      </c>
      <c r="L16" s="101">
        <v>0</v>
      </c>
      <c r="M16" s="101">
        <f>J16+K16+L16</f>
        <v>0</v>
      </c>
      <c r="N16" s="101">
        <v>41833</v>
      </c>
      <c r="O16" s="101">
        <v>0</v>
      </c>
      <c r="P16" s="101">
        <v>0</v>
      </c>
      <c r="Q16" s="101">
        <f>N16+O16+P16</f>
        <v>41833</v>
      </c>
      <c r="R16" s="101">
        <v>0</v>
      </c>
      <c r="S16" s="101">
        <v>0</v>
      </c>
      <c r="T16" s="101">
        <v>0</v>
      </c>
      <c r="U16" s="101">
        <f>R16+S16+T16</f>
        <v>0</v>
      </c>
      <c r="V16" s="101">
        <v>590567</v>
      </c>
      <c r="W16" s="101">
        <v>1298256</v>
      </c>
      <c r="X16" s="101">
        <v>0</v>
      </c>
      <c r="Y16" s="101">
        <f>V16+W16+X16</f>
        <v>1888823</v>
      </c>
      <c r="Z16" s="101">
        <f>N16+V16</f>
        <v>632400</v>
      </c>
      <c r="AA16" s="101">
        <f>W16</f>
        <v>1298256</v>
      </c>
      <c r="AB16" s="101">
        <v>0</v>
      </c>
      <c r="AC16" s="98" t="s">
        <v>46</v>
      </c>
      <c r="AD16" s="98" t="s">
        <v>72</v>
      </c>
      <c r="AE16" s="98" t="s">
        <v>111</v>
      </c>
      <c r="AF16" s="98" t="s">
        <v>126</v>
      </c>
      <c r="AG16" s="98" t="s">
        <v>132</v>
      </c>
      <c r="AH16" s="98"/>
      <c r="AI16" s="102" t="s">
        <v>161</v>
      </c>
      <c r="AJ16" s="102" t="s">
        <v>182</v>
      </c>
      <c r="AK16" s="103"/>
    </row>
    <row r="17" spans="1:37" s="62" customFormat="1" ht="21" hidden="1" customHeight="1" x14ac:dyDescent="0.25">
      <c r="A17" s="56"/>
      <c r="B17" s="57"/>
      <c r="C17" s="57"/>
      <c r="D17" s="57"/>
      <c r="E17" s="57"/>
      <c r="F17" s="58" t="s">
        <v>36</v>
      </c>
      <c r="G17" s="59">
        <f>SUM(G7:G16)</f>
        <v>25409636.339999996</v>
      </c>
      <c r="H17" s="59">
        <f>SUM(H7:H16)</f>
        <v>5498271</v>
      </c>
      <c r="I17" s="59">
        <f t="shared" ref="I17:AB17" si="4">SUM(I7:I16)</f>
        <v>96174.54</v>
      </c>
      <c r="J17" s="59">
        <f t="shared" si="4"/>
        <v>328724.12</v>
      </c>
      <c r="K17" s="59">
        <f t="shared" si="4"/>
        <v>40887.18</v>
      </c>
      <c r="L17" s="59">
        <f t="shared" si="4"/>
        <v>4921.2700000000004</v>
      </c>
      <c r="M17" s="59">
        <f t="shared" si="4"/>
        <v>454717.57</v>
      </c>
      <c r="N17" s="59">
        <f t="shared" si="4"/>
        <v>4023663.31</v>
      </c>
      <c r="O17" s="59">
        <f t="shared" si="4"/>
        <v>1676646.6400000001</v>
      </c>
      <c r="P17" s="59">
        <f t="shared" si="4"/>
        <v>750888.26</v>
      </c>
      <c r="Q17" s="59">
        <f t="shared" si="4"/>
        <v>7224541.21</v>
      </c>
      <c r="R17" s="59">
        <f t="shared" si="4"/>
        <v>4412313.99</v>
      </c>
      <c r="S17" s="59">
        <f t="shared" si="4"/>
        <v>1235110.8</v>
      </c>
      <c r="T17" s="59">
        <f t="shared" si="4"/>
        <v>438652.58999999997</v>
      </c>
      <c r="U17" s="59">
        <f t="shared" si="4"/>
        <v>8420129.379999999</v>
      </c>
      <c r="V17" s="59">
        <f t="shared" si="4"/>
        <v>1507667</v>
      </c>
      <c r="W17" s="59">
        <f t="shared" si="4"/>
        <v>1313256</v>
      </c>
      <c r="X17" s="59">
        <f t="shared" si="4"/>
        <v>0</v>
      </c>
      <c r="Y17" s="59">
        <f t="shared" si="4"/>
        <v>3779522</v>
      </c>
      <c r="Z17" s="59">
        <f t="shared" si="4"/>
        <v>12929936.09</v>
      </c>
      <c r="AA17" s="59">
        <f t="shared" si="4"/>
        <v>7049393.6200000001</v>
      </c>
      <c r="AB17" s="59">
        <f t="shared" si="4"/>
        <v>1325190.1400000001</v>
      </c>
      <c r="AC17" s="60"/>
      <c r="AD17" s="61"/>
      <c r="AE17" s="61"/>
      <c r="AF17" s="61"/>
      <c r="AI17" s="88"/>
      <c r="AJ17" s="88"/>
    </row>
    <row r="18" spans="1:37" s="35" customFormat="1" ht="72" hidden="1" customHeight="1" x14ac:dyDescent="0.25">
      <c r="A18" s="45" t="s">
        <v>29</v>
      </c>
      <c r="B18" s="45"/>
      <c r="C18" s="45"/>
      <c r="D18" s="45"/>
      <c r="E18" s="45"/>
      <c r="F18" s="45"/>
      <c r="G18" s="63"/>
      <c r="H18" s="64"/>
      <c r="I18" s="45"/>
      <c r="J18" s="45"/>
      <c r="K18" s="45"/>
      <c r="L18" s="45"/>
      <c r="M18" s="45"/>
      <c r="N18" s="45"/>
      <c r="O18" s="45"/>
      <c r="P18" s="45"/>
      <c r="Q18" s="45"/>
      <c r="R18" s="45"/>
      <c r="S18" s="45"/>
      <c r="T18" s="45"/>
      <c r="U18" s="45"/>
      <c r="V18" s="65"/>
      <c r="W18" s="65"/>
      <c r="X18" s="65"/>
      <c r="Y18" s="45"/>
      <c r="Z18" s="45"/>
      <c r="AA18" s="45"/>
      <c r="AB18" s="45"/>
      <c r="AC18" s="45"/>
      <c r="AI18" s="50"/>
      <c r="AJ18" s="50"/>
    </row>
    <row r="19" spans="1:37" s="69" customFormat="1" ht="109.5" hidden="1" customHeight="1" x14ac:dyDescent="0.25">
      <c r="A19" s="66"/>
      <c r="B19" s="66" t="s">
        <v>25</v>
      </c>
      <c r="C19" s="66" t="s">
        <v>6</v>
      </c>
      <c r="D19" s="66" t="s">
        <v>12</v>
      </c>
      <c r="E19" s="66"/>
      <c r="F19" s="66" t="s">
        <v>24</v>
      </c>
      <c r="G19" s="67">
        <f>SUM(D19:F19)</f>
        <v>0</v>
      </c>
      <c r="H19" s="68">
        <v>0.48120000000000002</v>
      </c>
      <c r="I19" s="66">
        <v>0</v>
      </c>
      <c r="J19" s="66">
        <v>0</v>
      </c>
      <c r="K19" s="66">
        <v>0</v>
      </c>
      <c r="L19" s="66">
        <v>0</v>
      </c>
      <c r="M19" s="66">
        <v>0</v>
      </c>
      <c r="N19" s="66">
        <v>22178.03</v>
      </c>
      <c r="O19" s="66">
        <v>18715.97</v>
      </c>
      <c r="P19" s="66">
        <v>0</v>
      </c>
      <c r="Q19" s="66">
        <f>SUM(N19:P19)</f>
        <v>40894</v>
      </c>
      <c r="R19" s="66">
        <v>94319.86</v>
      </c>
      <c r="S19" s="66">
        <v>87484.03</v>
      </c>
      <c r="T19" s="66"/>
      <c r="U19" s="66">
        <f>SUM(R19:T19)</f>
        <v>181803.89</v>
      </c>
      <c r="V19" s="66"/>
      <c r="W19" s="66"/>
      <c r="X19" s="66"/>
      <c r="Y19" s="66"/>
      <c r="Z19" s="66">
        <f>N19+R19</f>
        <v>116497.89</v>
      </c>
      <c r="AA19" s="66">
        <f>O19+S19</f>
        <v>106200</v>
      </c>
      <c r="AB19" s="66"/>
      <c r="AC19" s="66" t="s">
        <v>15</v>
      </c>
      <c r="AI19" s="89"/>
      <c r="AJ19" s="89"/>
    </row>
    <row r="20" spans="1:37" s="69" customFormat="1" ht="1.9" hidden="1" customHeight="1" x14ac:dyDescent="0.25">
      <c r="A20" s="66"/>
      <c r="B20" s="66" t="s">
        <v>26</v>
      </c>
      <c r="C20" s="66" t="s">
        <v>18</v>
      </c>
      <c r="D20" s="66" t="s">
        <v>19</v>
      </c>
      <c r="E20" s="66"/>
      <c r="F20" s="66" t="s">
        <v>23</v>
      </c>
      <c r="G20" s="70" t="e">
        <f>D20+E20</f>
        <v>#VALUE!</v>
      </c>
      <c r="H20" s="68" t="s">
        <v>20</v>
      </c>
      <c r="I20" s="66">
        <v>0</v>
      </c>
      <c r="J20" s="71">
        <v>41833</v>
      </c>
      <c r="K20" s="66">
        <v>0</v>
      </c>
      <c r="L20" s="66">
        <v>0</v>
      </c>
      <c r="M20" s="71">
        <f>J20</f>
        <v>41833</v>
      </c>
      <c r="N20" s="66">
        <v>0</v>
      </c>
      <c r="O20" s="72">
        <v>0</v>
      </c>
      <c r="P20" s="66">
        <v>0</v>
      </c>
      <c r="Q20" s="72">
        <v>0</v>
      </c>
      <c r="R20" s="71">
        <v>590567.06999999995</v>
      </c>
      <c r="S20" s="72">
        <v>1298256.2</v>
      </c>
      <c r="T20" s="66">
        <v>0</v>
      </c>
      <c r="U20" s="71">
        <f>R20+S20</f>
        <v>1888823.27</v>
      </c>
      <c r="V20" s="66">
        <v>0</v>
      </c>
      <c r="W20" s="66">
        <v>0</v>
      </c>
      <c r="X20" s="66">
        <v>0</v>
      </c>
      <c r="Y20" s="66">
        <v>0</v>
      </c>
      <c r="Z20" s="71">
        <v>632400.06999999995</v>
      </c>
      <c r="AA20" s="66">
        <v>1298256.2</v>
      </c>
      <c r="AB20" s="66"/>
      <c r="AC20" s="66" t="s">
        <v>22</v>
      </c>
      <c r="AI20" s="89"/>
      <c r="AJ20" s="89"/>
    </row>
    <row r="21" spans="1:37" s="69" customFormat="1" ht="46.9" hidden="1" customHeight="1" x14ac:dyDescent="0.25">
      <c r="A21" s="145"/>
      <c r="B21" s="146"/>
      <c r="C21" s="146"/>
      <c r="D21" s="146"/>
      <c r="E21" s="146"/>
      <c r="F21" s="146"/>
      <c r="G21" s="146"/>
      <c r="H21" s="146"/>
      <c r="I21" s="146"/>
      <c r="J21" s="146"/>
      <c r="K21" s="75"/>
      <c r="L21" s="75"/>
      <c r="M21" s="76"/>
      <c r="N21" s="75"/>
      <c r="O21" s="77"/>
      <c r="P21" s="75"/>
      <c r="Q21" s="77"/>
      <c r="R21" s="76"/>
      <c r="S21" s="77"/>
      <c r="T21" s="75"/>
      <c r="U21" s="76"/>
      <c r="V21" s="75"/>
      <c r="W21" s="75"/>
      <c r="X21" s="75"/>
      <c r="Y21" s="75"/>
      <c r="Z21" s="76"/>
      <c r="AA21" s="75"/>
      <c r="AB21" s="75"/>
      <c r="AC21" s="75"/>
      <c r="AI21" s="89"/>
      <c r="AJ21" s="89"/>
    </row>
    <row r="22" spans="1:37" s="35" customFormat="1" ht="23.45" customHeight="1" x14ac:dyDescent="0.25">
      <c r="A22" s="147" t="s">
        <v>142</v>
      </c>
      <c r="B22" s="142"/>
      <c r="C22" s="142"/>
      <c r="D22" s="142"/>
      <c r="E22" s="142"/>
      <c r="F22" s="142"/>
      <c r="G22" s="78"/>
      <c r="H22" s="79"/>
      <c r="I22" s="50"/>
      <c r="J22" s="50"/>
      <c r="K22" s="50"/>
      <c r="L22" s="50"/>
      <c r="M22" s="50"/>
      <c r="N22" s="50"/>
      <c r="O22" s="50"/>
      <c r="P22" s="50"/>
      <c r="Q22" s="50"/>
      <c r="R22" s="50"/>
      <c r="S22" s="50"/>
      <c r="T22" s="50"/>
      <c r="U22" s="50"/>
      <c r="V22" s="50"/>
      <c r="W22" s="50"/>
      <c r="X22" s="50"/>
      <c r="Y22" s="50"/>
      <c r="Z22" s="50"/>
      <c r="AA22" s="50"/>
      <c r="AB22" s="50"/>
      <c r="AC22" s="50"/>
      <c r="AD22" s="50"/>
      <c r="AE22" s="50"/>
      <c r="AI22" s="50"/>
      <c r="AJ22" s="50"/>
    </row>
    <row r="23" spans="1:37" s="35" customFormat="1" ht="211.5" customHeight="1" x14ac:dyDescent="0.25">
      <c r="A23" s="74" t="s">
        <v>134</v>
      </c>
      <c r="B23" s="74" t="s">
        <v>93</v>
      </c>
      <c r="C23" s="74" t="s">
        <v>16</v>
      </c>
      <c r="D23" s="74"/>
      <c r="E23" s="74"/>
      <c r="F23" s="74" t="s">
        <v>94</v>
      </c>
      <c r="G23" s="40" t="s">
        <v>106</v>
      </c>
      <c r="H23" s="41">
        <v>1709693</v>
      </c>
      <c r="I23" s="80"/>
      <c r="J23" s="81"/>
      <c r="K23" s="81"/>
      <c r="L23" s="81"/>
      <c r="M23" s="80">
        <v>54693</v>
      </c>
      <c r="N23" s="81"/>
      <c r="O23" s="81"/>
      <c r="P23" s="81"/>
      <c r="Q23" s="80">
        <v>723343</v>
      </c>
      <c r="R23" s="81"/>
      <c r="S23" s="81"/>
      <c r="T23" s="81"/>
      <c r="U23" s="80">
        <v>1959631</v>
      </c>
      <c r="V23" s="81"/>
      <c r="W23" s="81"/>
      <c r="X23" s="81"/>
      <c r="Y23" s="80">
        <v>798133</v>
      </c>
      <c r="Z23" s="82">
        <v>823875</v>
      </c>
      <c r="AA23" s="83">
        <v>2911958</v>
      </c>
      <c r="AB23" s="84"/>
      <c r="AC23" s="74" t="s">
        <v>95</v>
      </c>
      <c r="AD23" s="74"/>
      <c r="AE23" s="74" t="s">
        <v>108</v>
      </c>
      <c r="AF23" s="74" t="s">
        <v>107</v>
      </c>
      <c r="AG23" s="74" t="s">
        <v>141</v>
      </c>
      <c r="AH23" s="86"/>
      <c r="AI23" s="104" t="s">
        <v>163</v>
      </c>
      <c r="AJ23" s="104" t="s">
        <v>176</v>
      </c>
      <c r="AK23" s="131"/>
    </row>
  </sheetData>
  <mergeCells count="15">
    <mergeCell ref="AK4:AK6"/>
    <mergeCell ref="A1:AF1"/>
    <mergeCell ref="A2:AF3"/>
    <mergeCell ref="A21:J21"/>
    <mergeCell ref="A22:F22"/>
    <mergeCell ref="B4:B6"/>
    <mergeCell ref="A4:A6"/>
    <mergeCell ref="C4:C6"/>
    <mergeCell ref="D4:D6"/>
    <mergeCell ref="H4:H6"/>
    <mergeCell ref="E4:E6"/>
    <mergeCell ref="I4:AB6"/>
    <mergeCell ref="F4:F6"/>
    <mergeCell ref="G4:G6"/>
    <mergeCell ref="AC4:AI5"/>
  </mergeCells>
  <pageMargins left="0.25" right="0.25"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9"/>
  <sheetViews>
    <sheetView topLeftCell="A5" zoomScale="70" zoomScaleNormal="70" workbookViewId="0">
      <selection activeCell="T9" sqref="T9"/>
    </sheetView>
  </sheetViews>
  <sheetFormatPr defaultColWidth="9.140625" defaultRowHeight="16.5" x14ac:dyDescent="0.25"/>
  <cols>
    <col min="1" max="1" width="9.140625" style="4"/>
    <col min="2" max="2" width="21.5703125" style="4" customWidth="1"/>
    <col min="3" max="3" width="13.5703125" style="4" hidden="1" customWidth="1"/>
    <col min="4" max="4" width="15.28515625" style="4" hidden="1" customWidth="1"/>
    <col min="5" max="5" width="15" style="4" hidden="1" customWidth="1"/>
    <col min="6" max="6" width="19.42578125" style="4" hidden="1" customWidth="1"/>
    <col min="7" max="7" width="11.140625" style="27" hidden="1" customWidth="1"/>
    <col min="8" max="8" width="11.42578125" style="27" hidden="1" customWidth="1"/>
    <col min="9" max="9" width="10.7109375" style="27" hidden="1" customWidth="1"/>
    <col min="10" max="12" width="16.42578125" style="27" hidden="1" customWidth="1"/>
    <col min="13" max="13" width="13" style="27" hidden="1" customWidth="1"/>
    <col min="14" max="14" width="14.5703125" style="27" hidden="1" customWidth="1"/>
    <col min="15" max="15" width="12.7109375" style="27" hidden="1" customWidth="1"/>
    <col min="16" max="16" width="12.85546875" style="27" hidden="1" customWidth="1"/>
    <col min="17" max="17" width="13" style="27" hidden="1" customWidth="1"/>
    <col min="18" max="18" width="16.42578125" style="19" hidden="1" customWidth="1"/>
    <col min="19" max="19" width="15" style="4" hidden="1" customWidth="1"/>
    <col min="20" max="20" width="47.85546875" style="4" customWidth="1"/>
    <col min="21" max="21" width="27" style="4" hidden="1" customWidth="1"/>
    <col min="22" max="22" width="37.28515625" style="30" hidden="1" customWidth="1"/>
    <col min="23" max="23" width="46.28515625" style="2" customWidth="1"/>
    <col min="24" max="24" width="12.5703125" style="2" bestFit="1" customWidth="1"/>
    <col min="25" max="16384" width="9.140625" style="2"/>
  </cols>
  <sheetData>
    <row r="1" spans="1:24" ht="22.5" customHeight="1" x14ac:dyDescent="0.3">
      <c r="A1" s="164" t="s">
        <v>122</v>
      </c>
      <c r="B1" s="165"/>
      <c r="C1" s="165"/>
      <c r="D1" s="165"/>
      <c r="E1" s="165"/>
      <c r="F1" s="165"/>
      <c r="G1" s="165"/>
      <c r="H1" s="165"/>
      <c r="I1" s="165"/>
      <c r="J1" s="165"/>
      <c r="K1" s="165"/>
      <c r="L1" s="165"/>
      <c r="M1" s="165"/>
      <c r="N1" s="165"/>
      <c r="O1" s="165"/>
      <c r="P1" s="165"/>
      <c r="Q1" s="165"/>
      <c r="R1" s="165"/>
      <c r="S1" s="165"/>
      <c r="T1" s="165"/>
      <c r="U1" s="165"/>
      <c r="V1" s="165"/>
      <c r="W1" s="73"/>
    </row>
    <row r="2" spans="1:24" x14ac:dyDescent="0.25">
      <c r="A2" s="127"/>
      <c r="B2" s="127"/>
      <c r="C2" s="127"/>
      <c r="D2" s="127"/>
      <c r="E2" s="127"/>
      <c r="F2" s="127"/>
      <c r="G2" s="128"/>
      <c r="H2" s="128"/>
      <c r="I2" s="128"/>
      <c r="J2" s="128"/>
      <c r="K2" s="128"/>
      <c r="L2" s="128"/>
      <c r="M2" s="128"/>
      <c r="N2" s="128"/>
      <c r="O2" s="128"/>
      <c r="P2" s="128"/>
      <c r="Q2" s="128"/>
      <c r="R2" s="129"/>
      <c r="S2" s="127"/>
      <c r="T2" s="127"/>
      <c r="U2" s="127"/>
      <c r="V2" s="127"/>
      <c r="W2" s="73"/>
    </row>
    <row r="3" spans="1:24" ht="16.5" customHeight="1" x14ac:dyDescent="0.25">
      <c r="A3" s="171" t="s">
        <v>0</v>
      </c>
      <c r="B3" s="171" t="s">
        <v>1</v>
      </c>
      <c r="C3" s="171" t="s">
        <v>5</v>
      </c>
      <c r="D3" s="171" t="s">
        <v>2</v>
      </c>
      <c r="E3" s="171" t="s">
        <v>75</v>
      </c>
      <c r="F3" s="171" t="s">
        <v>8</v>
      </c>
      <c r="G3" s="166" t="s">
        <v>103</v>
      </c>
      <c r="H3" s="167"/>
      <c r="I3" s="167"/>
      <c r="J3" s="167"/>
      <c r="K3" s="167"/>
      <c r="L3" s="167"/>
      <c r="M3" s="167"/>
      <c r="N3" s="167"/>
      <c r="O3" s="167"/>
      <c r="P3" s="167"/>
      <c r="Q3" s="167"/>
      <c r="R3" s="167"/>
      <c r="S3" s="171" t="s">
        <v>3</v>
      </c>
      <c r="T3" s="169" t="s">
        <v>63</v>
      </c>
      <c r="U3" s="169"/>
      <c r="V3" s="169"/>
      <c r="W3" s="170"/>
    </row>
    <row r="4" spans="1:24" ht="15.75" customHeight="1" x14ac:dyDescent="0.25">
      <c r="A4" s="172"/>
      <c r="B4" s="172"/>
      <c r="C4" s="172"/>
      <c r="D4" s="172"/>
      <c r="E4" s="172"/>
      <c r="F4" s="172"/>
      <c r="G4" s="168"/>
      <c r="H4" s="168"/>
      <c r="I4" s="168"/>
      <c r="J4" s="168"/>
      <c r="K4" s="168"/>
      <c r="L4" s="168"/>
      <c r="M4" s="168"/>
      <c r="N4" s="168"/>
      <c r="O4" s="168"/>
      <c r="P4" s="168"/>
      <c r="Q4" s="168"/>
      <c r="R4" s="168"/>
      <c r="S4" s="172"/>
      <c r="T4" s="169"/>
      <c r="U4" s="169"/>
      <c r="V4" s="169"/>
      <c r="W4" s="170"/>
    </row>
    <row r="5" spans="1:24" ht="49.5" x14ac:dyDescent="0.25">
      <c r="A5" s="172"/>
      <c r="B5" s="172"/>
      <c r="C5" s="172"/>
      <c r="D5" s="172"/>
      <c r="E5" s="172"/>
      <c r="F5" s="172"/>
      <c r="G5" s="20" t="s">
        <v>7</v>
      </c>
      <c r="H5" s="21" t="s">
        <v>4</v>
      </c>
      <c r="I5" s="20" t="s">
        <v>66</v>
      </c>
      <c r="J5" s="21" t="s">
        <v>4</v>
      </c>
      <c r="K5" s="20" t="s">
        <v>7</v>
      </c>
      <c r="L5" s="20" t="s">
        <v>100</v>
      </c>
      <c r="M5" s="21" t="s">
        <v>4</v>
      </c>
      <c r="N5" s="20" t="s">
        <v>7</v>
      </c>
      <c r="O5" s="21" t="s">
        <v>4</v>
      </c>
      <c r="P5" s="22" t="s">
        <v>10</v>
      </c>
      <c r="Q5" s="22" t="s">
        <v>37</v>
      </c>
      <c r="R5" s="111" t="s">
        <v>105</v>
      </c>
      <c r="S5" s="172"/>
      <c r="T5" s="28" t="s">
        <v>61</v>
      </c>
      <c r="U5" s="20" t="s">
        <v>62</v>
      </c>
      <c r="V5" s="20" t="s">
        <v>102</v>
      </c>
      <c r="W5" s="38" t="s">
        <v>185</v>
      </c>
    </row>
    <row r="6" spans="1:24" ht="247.5" hidden="1" x14ac:dyDescent="0.25">
      <c r="A6" s="1" t="s">
        <v>34</v>
      </c>
      <c r="B6" s="1" t="s">
        <v>43</v>
      </c>
      <c r="C6" s="1" t="s">
        <v>18</v>
      </c>
      <c r="D6" s="1" t="s">
        <v>19</v>
      </c>
      <c r="E6" s="1" t="s">
        <v>35</v>
      </c>
      <c r="F6" s="1" t="s">
        <v>38</v>
      </c>
      <c r="G6" s="11">
        <v>3146</v>
      </c>
      <c r="H6" s="11" t="s">
        <v>67</v>
      </c>
      <c r="I6" s="11" t="str">
        <f>H6</f>
        <v>-</v>
      </c>
      <c r="J6" s="11">
        <v>1407458.86</v>
      </c>
      <c r="K6" s="11">
        <f>J6</f>
        <v>1407458.86</v>
      </c>
      <c r="L6" s="11"/>
      <c r="M6" s="33">
        <v>187441.29</v>
      </c>
      <c r="N6" s="33">
        <f>M6</f>
        <v>187441.29</v>
      </c>
      <c r="O6" s="11">
        <v>1535551</v>
      </c>
      <c r="P6" s="11">
        <v>0</v>
      </c>
      <c r="Q6" s="11">
        <v>0</v>
      </c>
      <c r="R6" s="111">
        <f>SUM(O6:Q6)</f>
        <v>1535551</v>
      </c>
      <c r="S6" s="10" t="s">
        <v>28</v>
      </c>
      <c r="T6" s="1" t="s">
        <v>89</v>
      </c>
      <c r="U6" s="1" t="s">
        <v>90</v>
      </c>
      <c r="V6" s="1" t="s">
        <v>119</v>
      </c>
      <c r="W6" s="73" t="s">
        <v>67</v>
      </c>
    </row>
    <row r="7" spans="1:24" ht="66" x14ac:dyDescent="0.25">
      <c r="A7" s="1" t="s">
        <v>30</v>
      </c>
      <c r="B7" s="113" t="s">
        <v>169</v>
      </c>
      <c r="C7" s="113"/>
      <c r="D7" s="113"/>
      <c r="E7" s="113" t="s">
        <v>165</v>
      </c>
      <c r="F7" s="113" t="s">
        <v>167</v>
      </c>
      <c r="G7" s="114"/>
      <c r="H7" s="114"/>
      <c r="I7" s="114"/>
      <c r="J7" s="114"/>
      <c r="K7" s="114"/>
      <c r="L7" s="114"/>
      <c r="M7" s="115"/>
      <c r="N7" s="115"/>
      <c r="O7" s="114"/>
      <c r="P7" s="114" t="s">
        <v>170</v>
      </c>
      <c r="Q7" s="114"/>
      <c r="R7" s="111">
        <v>42283.03</v>
      </c>
      <c r="S7" s="116"/>
      <c r="T7" s="113" t="s">
        <v>186</v>
      </c>
      <c r="U7" s="1"/>
      <c r="V7" s="1"/>
      <c r="W7" s="118"/>
      <c r="X7" s="112"/>
    </row>
    <row r="8" spans="1:24" ht="97.5" customHeight="1" x14ac:dyDescent="0.25">
      <c r="A8" s="1" t="s">
        <v>31</v>
      </c>
      <c r="B8" s="113" t="s">
        <v>168</v>
      </c>
      <c r="C8" s="113"/>
      <c r="D8" s="113"/>
      <c r="E8" s="113" t="s">
        <v>165</v>
      </c>
      <c r="F8" s="113" t="s">
        <v>166</v>
      </c>
      <c r="G8" s="114"/>
      <c r="H8" s="114"/>
      <c r="I8" s="114"/>
      <c r="J8" s="114"/>
      <c r="K8" s="114"/>
      <c r="L8" s="114"/>
      <c r="M8" s="115"/>
      <c r="N8" s="115"/>
      <c r="O8" s="117">
        <v>41343.89</v>
      </c>
      <c r="P8" s="114"/>
      <c r="Q8" s="114"/>
      <c r="R8" s="111">
        <v>41343.89</v>
      </c>
      <c r="S8" s="116"/>
      <c r="T8" s="113" t="s">
        <v>187</v>
      </c>
      <c r="U8" s="1"/>
      <c r="V8" s="1"/>
      <c r="W8" s="113" t="s">
        <v>188</v>
      </c>
    </row>
    <row r="9" spans="1:24" ht="97.5" customHeight="1" x14ac:dyDescent="0.25">
      <c r="A9" s="1"/>
      <c r="B9" s="113" t="s">
        <v>190</v>
      </c>
      <c r="C9" s="113"/>
      <c r="D9" s="113"/>
      <c r="E9" s="113"/>
      <c r="F9" s="113"/>
      <c r="G9" s="114"/>
      <c r="H9" s="114"/>
      <c r="I9" s="114"/>
      <c r="J9" s="114"/>
      <c r="K9" s="114"/>
      <c r="L9" s="114"/>
      <c r="M9" s="115"/>
      <c r="N9" s="115"/>
      <c r="O9" s="117"/>
      <c r="P9" s="114"/>
      <c r="Q9" s="114"/>
      <c r="R9" s="111"/>
      <c r="S9" s="116"/>
      <c r="T9" s="113" t="s">
        <v>199</v>
      </c>
      <c r="U9" s="1"/>
      <c r="V9" s="1"/>
      <c r="W9" s="113" t="s">
        <v>189</v>
      </c>
    </row>
    <row r="10" spans="1:24" ht="117" customHeight="1" x14ac:dyDescent="0.25">
      <c r="A10" s="1"/>
      <c r="B10" s="119" t="s">
        <v>76</v>
      </c>
      <c r="C10" s="119"/>
      <c r="D10" s="119"/>
      <c r="E10" s="119" t="s">
        <v>77</v>
      </c>
      <c r="F10" s="119" t="s">
        <v>78</v>
      </c>
      <c r="G10" s="120"/>
      <c r="H10" s="120"/>
      <c r="I10" s="120"/>
      <c r="J10" s="120">
        <v>50000</v>
      </c>
      <c r="K10" s="120">
        <v>50000</v>
      </c>
      <c r="L10" s="120"/>
      <c r="M10" s="120">
        <v>1100000</v>
      </c>
      <c r="N10" s="120">
        <v>1100000</v>
      </c>
      <c r="O10" s="120">
        <v>1150000</v>
      </c>
      <c r="P10" s="120">
        <v>3000000</v>
      </c>
      <c r="Q10" s="120"/>
      <c r="R10" s="121">
        <f>K10+N10+P10</f>
        <v>4150000</v>
      </c>
      <c r="S10" s="119"/>
      <c r="T10" s="119" t="s">
        <v>82</v>
      </c>
      <c r="U10" s="122" t="s">
        <v>79</v>
      </c>
      <c r="V10" s="122" t="s">
        <v>120</v>
      </c>
      <c r="W10" s="123" t="s">
        <v>139</v>
      </c>
    </row>
    <row r="11" spans="1:24" ht="117" customHeight="1" x14ac:dyDescent="0.25">
      <c r="A11" s="1"/>
      <c r="B11" s="119" t="s">
        <v>193</v>
      </c>
      <c r="C11" s="119"/>
      <c r="D11" s="119"/>
      <c r="E11" s="119" t="s">
        <v>77</v>
      </c>
      <c r="F11" s="119" t="s">
        <v>78</v>
      </c>
      <c r="G11" s="120"/>
      <c r="H11" s="120"/>
      <c r="I11" s="120"/>
      <c r="J11" s="120">
        <v>50000</v>
      </c>
      <c r="K11" s="120">
        <v>50000</v>
      </c>
      <c r="L11" s="120"/>
      <c r="M11" s="120">
        <v>1100000</v>
      </c>
      <c r="N11" s="120">
        <v>1100000</v>
      </c>
      <c r="O11" s="120">
        <v>1150000</v>
      </c>
      <c r="P11" s="120">
        <v>3000000</v>
      </c>
      <c r="Q11" s="120"/>
      <c r="R11" s="121">
        <f>K11+N11+P11</f>
        <v>4150000</v>
      </c>
      <c r="S11" s="119"/>
      <c r="T11" s="136" t="s">
        <v>194</v>
      </c>
      <c r="U11" s="122" t="s">
        <v>79</v>
      </c>
      <c r="V11" s="122" t="s">
        <v>120</v>
      </c>
      <c r="W11" s="123"/>
    </row>
    <row r="12" spans="1:24" ht="117" customHeight="1" x14ac:dyDescent="0.25">
      <c r="A12" s="1"/>
      <c r="B12" s="119" t="s">
        <v>195</v>
      </c>
      <c r="C12" s="119"/>
      <c r="D12" s="119"/>
      <c r="E12" s="119" t="s">
        <v>77</v>
      </c>
      <c r="F12" s="119" t="s">
        <v>78</v>
      </c>
      <c r="G12" s="120"/>
      <c r="H12" s="120"/>
      <c r="I12" s="120"/>
      <c r="J12" s="120">
        <v>50000</v>
      </c>
      <c r="K12" s="120">
        <v>50000</v>
      </c>
      <c r="L12" s="120"/>
      <c r="M12" s="120">
        <v>1100000</v>
      </c>
      <c r="N12" s="120">
        <v>1100000</v>
      </c>
      <c r="O12" s="120">
        <v>1150000</v>
      </c>
      <c r="P12" s="120">
        <v>3000000</v>
      </c>
      <c r="Q12" s="120"/>
      <c r="R12" s="121">
        <f>K12+N12+P12</f>
        <v>4150000</v>
      </c>
      <c r="S12" s="119"/>
      <c r="T12" s="119"/>
      <c r="U12" s="122" t="s">
        <v>79</v>
      </c>
      <c r="V12" s="122" t="s">
        <v>120</v>
      </c>
      <c r="W12" s="123"/>
    </row>
    <row r="13" spans="1:24" ht="66" hidden="1" x14ac:dyDescent="0.25">
      <c r="A13" s="12" t="s">
        <v>29</v>
      </c>
      <c r="B13" s="12"/>
      <c r="C13" s="12"/>
      <c r="D13" s="12"/>
      <c r="E13" s="12"/>
      <c r="F13" s="12"/>
      <c r="G13" s="23"/>
      <c r="H13" s="23"/>
      <c r="I13" s="23"/>
      <c r="J13" s="23"/>
      <c r="K13" s="23"/>
      <c r="L13" s="23"/>
      <c r="M13" s="23"/>
      <c r="N13" s="23"/>
      <c r="O13" s="23"/>
      <c r="P13" s="23"/>
      <c r="Q13" s="23"/>
      <c r="R13" s="13"/>
      <c r="S13" s="12"/>
      <c r="T13" s="12"/>
      <c r="U13" s="6"/>
      <c r="V13" s="31"/>
    </row>
    <row r="14" spans="1:24" s="16" customFormat="1" ht="198" hidden="1" customHeight="1" x14ac:dyDescent="0.25">
      <c r="A14" s="3"/>
      <c r="B14" s="3" t="s">
        <v>25</v>
      </c>
      <c r="C14" s="3" t="s">
        <v>6</v>
      </c>
      <c r="D14" s="3" t="s">
        <v>12</v>
      </c>
      <c r="E14" s="3"/>
      <c r="F14" s="3" t="s">
        <v>24</v>
      </c>
      <c r="G14" s="24">
        <v>0</v>
      </c>
      <c r="H14" s="24">
        <v>0</v>
      </c>
      <c r="I14" s="24">
        <v>0</v>
      </c>
      <c r="J14" s="24">
        <v>22178.03</v>
      </c>
      <c r="K14" s="24">
        <f>SUM(J14:J14)</f>
        <v>22178.03</v>
      </c>
      <c r="L14" s="24"/>
      <c r="M14" s="24">
        <v>94319.86</v>
      </c>
      <c r="N14" s="24">
        <f>SUM(M14:M14)</f>
        <v>94319.86</v>
      </c>
      <c r="O14" s="24">
        <f>J14+M14</f>
        <v>116497.89</v>
      </c>
      <c r="P14" s="24"/>
      <c r="Q14" s="24"/>
      <c r="R14" s="14">
        <f>SUM(O14:P14)</f>
        <v>116497.89</v>
      </c>
      <c r="S14" s="3" t="s">
        <v>17</v>
      </c>
      <c r="T14" s="3" t="s">
        <v>15</v>
      </c>
      <c r="U14" s="15"/>
      <c r="V14" s="15"/>
    </row>
    <row r="15" spans="1:24" s="16" customFormat="1" ht="198" hidden="1" customHeight="1" x14ac:dyDescent="0.25">
      <c r="A15" s="3"/>
      <c r="B15" s="3" t="s">
        <v>26</v>
      </c>
      <c r="C15" s="3" t="s">
        <v>18</v>
      </c>
      <c r="D15" s="3" t="s">
        <v>19</v>
      </c>
      <c r="E15" s="3"/>
      <c r="F15" s="3" t="s">
        <v>23</v>
      </c>
      <c r="G15" s="24">
        <v>0</v>
      </c>
      <c r="H15" s="25">
        <v>41833</v>
      </c>
      <c r="I15" s="25">
        <f>H15</f>
        <v>41833</v>
      </c>
      <c r="J15" s="24">
        <v>0</v>
      </c>
      <c r="K15" s="26">
        <v>0</v>
      </c>
      <c r="L15" s="26"/>
      <c r="M15" s="25">
        <v>590567.06999999995</v>
      </c>
      <c r="N15" s="25" t="e">
        <f>M15+#REF!</f>
        <v>#REF!</v>
      </c>
      <c r="O15" s="25">
        <v>632400.06999999995</v>
      </c>
      <c r="P15" s="24"/>
      <c r="Q15" s="24"/>
      <c r="R15" s="17" t="e">
        <f>O15+#REF!</f>
        <v>#REF!</v>
      </c>
      <c r="S15" s="18" t="s">
        <v>21</v>
      </c>
      <c r="T15" s="3" t="s">
        <v>22</v>
      </c>
      <c r="U15" s="15"/>
      <c r="V15" s="15"/>
    </row>
    <row r="16" spans="1:24" ht="117" customHeight="1" x14ac:dyDescent="0.25">
      <c r="A16" s="1"/>
      <c r="B16" s="119" t="s">
        <v>196</v>
      </c>
      <c r="C16" s="119"/>
      <c r="D16" s="119"/>
      <c r="E16" s="119" t="s">
        <v>77</v>
      </c>
      <c r="F16" s="119" t="s">
        <v>78</v>
      </c>
      <c r="G16" s="120"/>
      <c r="H16" s="120"/>
      <c r="I16" s="120"/>
      <c r="J16" s="120">
        <v>50000</v>
      </c>
      <c r="K16" s="120">
        <v>50000</v>
      </c>
      <c r="L16" s="120"/>
      <c r="M16" s="120">
        <v>1100000</v>
      </c>
      <c r="N16" s="120">
        <v>1100000</v>
      </c>
      <c r="O16" s="120">
        <v>1150000</v>
      </c>
      <c r="P16" s="120">
        <v>3000000</v>
      </c>
      <c r="Q16" s="120"/>
      <c r="R16" s="121">
        <f>K16+N16+P16</f>
        <v>4150000</v>
      </c>
      <c r="S16" s="119"/>
      <c r="T16" s="119"/>
      <c r="U16" s="122" t="s">
        <v>79</v>
      </c>
      <c r="V16" s="122" t="s">
        <v>120</v>
      </c>
      <c r="W16" s="123"/>
    </row>
    <row r="17" spans="1:23" ht="117" customHeight="1" x14ac:dyDescent="0.25">
      <c r="A17" s="1"/>
      <c r="B17" s="119" t="s">
        <v>197</v>
      </c>
      <c r="C17" s="119"/>
      <c r="D17" s="119"/>
      <c r="E17" s="119" t="s">
        <v>77</v>
      </c>
      <c r="F17" s="119" t="s">
        <v>78</v>
      </c>
      <c r="G17" s="120"/>
      <c r="H17" s="120"/>
      <c r="I17" s="120"/>
      <c r="J17" s="120">
        <v>50000</v>
      </c>
      <c r="K17" s="120">
        <v>50000</v>
      </c>
      <c r="L17" s="120"/>
      <c r="M17" s="120">
        <v>1100000</v>
      </c>
      <c r="N17" s="120">
        <v>1100000</v>
      </c>
      <c r="O17" s="120">
        <v>1150000</v>
      </c>
      <c r="P17" s="120">
        <v>3000000</v>
      </c>
      <c r="Q17" s="120"/>
      <c r="R17" s="121">
        <f>K17+N17+P17</f>
        <v>4150000</v>
      </c>
      <c r="S17" s="119"/>
      <c r="T17" s="119"/>
      <c r="U17" s="122" t="s">
        <v>79</v>
      </c>
      <c r="V17" s="122" t="s">
        <v>120</v>
      </c>
      <c r="W17" s="123"/>
    </row>
    <row r="18" spans="1:23" ht="198" hidden="1" customHeight="1" x14ac:dyDescent="0.25">
      <c r="A18" s="173"/>
      <c r="B18" s="173"/>
      <c r="C18" s="173"/>
      <c r="D18" s="173"/>
      <c r="E18" s="173"/>
      <c r="F18" s="173"/>
      <c r="G18" s="173"/>
      <c r="H18" s="173"/>
    </row>
    <row r="19" spans="1:23" ht="117" customHeight="1" x14ac:dyDescent="0.25">
      <c r="A19" s="1"/>
      <c r="B19" s="119" t="s">
        <v>198</v>
      </c>
      <c r="C19" s="119"/>
      <c r="D19" s="119"/>
      <c r="E19" s="119" t="s">
        <v>77</v>
      </c>
      <c r="F19" s="119" t="s">
        <v>78</v>
      </c>
      <c r="G19" s="120"/>
      <c r="H19" s="120"/>
      <c r="I19" s="120"/>
      <c r="J19" s="120">
        <v>50000</v>
      </c>
      <c r="K19" s="120">
        <v>50000</v>
      </c>
      <c r="L19" s="120"/>
      <c r="M19" s="120">
        <v>1100000</v>
      </c>
      <c r="N19" s="120">
        <v>1100000</v>
      </c>
      <c r="O19" s="120">
        <v>1150000</v>
      </c>
      <c r="P19" s="120">
        <v>3000000</v>
      </c>
      <c r="Q19" s="120"/>
      <c r="R19" s="121">
        <f>K19+N19+P19</f>
        <v>4150000</v>
      </c>
      <c r="S19" s="119"/>
      <c r="T19" s="119"/>
      <c r="U19" s="122" t="s">
        <v>79</v>
      </c>
      <c r="V19" s="122" t="s">
        <v>120</v>
      </c>
      <c r="W19" s="123"/>
    </row>
  </sheetData>
  <mergeCells count="11">
    <mergeCell ref="A1:V1"/>
    <mergeCell ref="G3:R4"/>
    <mergeCell ref="T3:W4"/>
    <mergeCell ref="S3:S5"/>
    <mergeCell ref="A18:H18"/>
    <mergeCell ref="A3:A5"/>
    <mergeCell ref="B3:B5"/>
    <mergeCell ref="C3:C5"/>
    <mergeCell ref="D3:D5"/>
    <mergeCell ref="E3:E5"/>
    <mergeCell ref="F3:F5"/>
  </mergeCell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ES fondu projekti</vt:lpstr>
      <vt:lpstr>2. Pašvaldību projekti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Inita Henilane</dc:creator>
  <cp:lastModifiedBy>Jevgēnija Sviridenkova</cp:lastModifiedBy>
  <cp:lastPrinted>2020-12-22T09:14:46Z</cp:lastPrinted>
  <dcterms:created xsi:type="dcterms:W3CDTF">2017-01-09T10:10:27Z</dcterms:created>
  <dcterms:modified xsi:type="dcterms:W3CDTF">2021-05-04T14:38:26Z</dcterms:modified>
</cp:coreProperties>
</file>