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1_JANVĀRIS\25.01.2024\PIENEMTIE dokumenti\"/>
    </mc:Choice>
  </mc:AlternateContent>
  <xr:revisionPtr revIDLastSave="0" documentId="8_{96CC65F8-1885-4D44-9C9F-E81887174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6" l="1"/>
  <c r="J13" i="2" l="1"/>
  <c r="B2" i="9"/>
  <c r="B3" i="9" l="1"/>
  <c r="D37" i="10" l="1"/>
  <c r="F36" i="10"/>
  <c r="F35" i="10"/>
  <c r="F34" i="10"/>
  <c r="F33" i="10"/>
  <c r="F32" i="10"/>
  <c r="F31" i="10"/>
  <c r="G31" i="10" s="1"/>
  <c r="J31" i="10" s="1"/>
  <c r="F30" i="10"/>
  <c r="F29" i="10"/>
  <c r="F28" i="10"/>
  <c r="F27" i="10"/>
  <c r="G27" i="10" s="1"/>
  <c r="J27" i="10" s="1"/>
  <c r="F26" i="10"/>
  <c r="F25" i="10"/>
  <c r="G25" i="10" s="1"/>
  <c r="J25" i="10" s="1"/>
  <c r="F24" i="10"/>
  <c r="F23" i="10"/>
  <c r="G23" i="10" s="1"/>
  <c r="J23" i="10" s="1"/>
  <c r="F22" i="10"/>
  <c r="F21" i="10"/>
  <c r="F20" i="10"/>
  <c r="F19" i="10"/>
  <c r="G19" i="10" s="1"/>
  <c r="J19" i="10" s="1"/>
  <c r="F18" i="10"/>
  <c r="F17" i="10"/>
  <c r="G17" i="10" s="1"/>
  <c r="J17" i="10" s="1"/>
  <c r="F16" i="10"/>
  <c r="F15" i="10"/>
  <c r="G15" i="10" s="1"/>
  <c r="J15" i="10" s="1"/>
  <c r="F14" i="10"/>
  <c r="F13" i="10"/>
  <c r="F12" i="10"/>
  <c r="F11" i="10"/>
  <c r="G11" i="10" s="1"/>
  <c r="J11" i="10" s="1"/>
  <c r="F10" i="10"/>
  <c r="F9" i="10"/>
  <c r="G9" i="10" s="1"/>
  <c r="J9" i="10" s="1"/>
  <c r="F8" i="10"/>
  <c r="F7" i="10"/>
  <c r="G7" i="10" s="1"/>
  <c r="J7" i="10" s="1"/>
  <c r="F6" i="10"/>
  <c r="F5" i="10"/>
  <c r="F4" i="10"/>
  <c r="F3" i="10"/>
  <c r="G35" i="10" l="1"/>
  <c r="J35" i="10" s="1"/>
  <c r="G5" i="10"/>
  <c r="J5" i="10" s="1"/>
  <c r="G13" i="10"/>
  <c r="J13" i="10" s="1"/>
  <c r="G21" i="10"/>
  <c r="J21" i="10" s="1"/>
  <c r="G29" i="10"/>
  <c r="J29" i="10" s="1"/>
  <c r="G3" i="10"/>
  <c r="J3" i="10" s="1"/>
  <c r="G33" i="10"/>
  <c r="J33" i="10" s="1"/>
  <c r="J37" i="10" l="1"/>
  <c r="B4" i="9" s="1"/>
  <c r="B5" i="9" s="1"/>
  <c r="B7" i="9" s="1"/>
</calcChain>
</file>

<file path=xl/sharedStrings.xml><?xml version="1.0" encoding="utf-8"?>
<sst xmlns="http://schemas.openxmlformats.org/spreadsheetml/2006/main" count="169" uniqueCount="125">
  <si>
    <t>Dalība sporta sacensībās</t>
  </si>
  <si>
    <t>Sporta sacensību organizēšana</t>
  </si>
  <si>
    <t>Sporta organizāciju nodoršināšana</t>
  </si>
  <si>
    <t>PAVISAM KOPĀ IZMAKSAI</t>
  </si>
  <si>
    <t>ATLIKUMS</t>
  </si>
  <si>
    <t xml:space="preserve">Ādažu novada domes subsīdiju apmērs sacensību organizēšanai 2024.gadā       </t>
  </si>
  <si>
    <t>Iesniedzējs</t>
  </si>
  <si>
    <t>Sacensību mērogs</t>
  </si>
  <si>
    <t>Sacensību nosaukums</t>
  </si>
  <si>
    <t>Plānotais dalībnieku skaits</t>
  </si>
  <si>
    <t>Kopējā izdevumu tāme</t>
  </si>
  <si>
    <t>Pieprasītais finansējums</t>
  </si>
  <si>
    <t xml:space="preserve">2024.gadā atbalstāmā summa </t>
  </si>
  <si>
    <t>Latvijas Orientēšanās federācija</t>
  </si>
  <si>
    <t>Valsts nozīmes</t>
  </si>
  <si>
    <t>Latvijas Orientēšanās nakts</t>
  </si>
  <si>
    <t>Piedzīvojumu sacensību apvienība</t>
  </si>
  <si>
    <t xml:space="preserve">Valsts mēroga sacensības </t>
  </si>
  <si>
    <t>Mežgarciema rogainings</t>
  </si>
  <si>
    <t>Biedrība “Orientēšanās klubs “Kāpa”</t>
  </si>
  <si>
    <t>Latvijas Kausa izcīņas sacensības</t>
  </si>
  <si>
    <t>Ziemeļu divdienas /2.diena/</t>
  </si>
  <si>
    <t xml:space="preserve">Biedrība ĀDAŽU AIRĒŠANAS KLUBS </t>
  </si>
  <si>
    <t>Baltijas mēroga sacensības</t>
  </si>
  <si>
    <t>Ādažu čempionāts airēšanas slalomā 2023</t>
  </si>
  <si>
    <t>100- 120</t>
  </si>
  <si>
    <t>Biedrība “Latvijas Bērnu un Jauniešu sporta asociācija”</t>
  </si>
  <si>
    <t xml:space="preserve">Latvijas un reģionāla mēroga tautas sporta sacensības </t>
  </si>
  <si>
    <t>LVS kausa izcīņa U16 un U18</t>
  </si>
  <si>
    <t>Biedrība "Ādaži velo"</t>
  </si>
  <si>
    <t>Latvijas kausa seriāls MTB XCO krosā 5. posms</t>
  </si>
  <si>
    <t>SIA ARKUL GROUP</t>
  </si>
  <si>
    <t>Baltijas kauss SUP 2024 un jaunatnes meistarsacīkstes, 4. posms</t>
  </si>
  <si>
    <t>100-120</t>
  </si>
  <si>
    <t>SIA „Indulis O-Maps”</t>
  </si>
  <si>
    <t>Latvijas mēroga sacensības</t>
  </si>
  <si>
    <t>Orientēšanās sacensības LV orientēšanās klubiem “Klubu stafetes”</t>
  </si>
  <si>
    <t>Biedrība „BMX Ādaži”</t>
  </si>
  <si>
    <t>Latvijas, Baltijas un Skandināvijas valstu sporta sacensības (sporta masu pasākumi)</t>
  </si>
  <si>
    <t>Latvijas BMX čempionāts 2024,  „Ādažu BMX kauss 2024”</t>
  </si>
  <si>
    <t>400-450</t>
  </si>
  <si>
    <t>Biedrība “Grand Jete”</t>
  </si>
  <si>
    <t xml:space="preserve">LR čempionāts </t>
  </si>
  <si>
    <t xml:space="preserve">Biedrība “Drosmes aģentūra”
</t>
  </si>
  <si>
    <t>Starptautisks tautas sports</t>
  </si>
  <si>
    <t>Drosmes skrējiens Ādaži</t>
  </si>
  <si>
    <t>Biedrība sporta klubs Zibeņi</t>
  </si>
  <si>
    <t>Tautas sporta</t>
  </si>
  <si>
    <t>Lēdurgas Zibeņu kauss 2024</t>
  </si>
  <si>
    <t>Latvijas Disku golfa federācija</t>
  </si>
  <si>
    <t>Latvijas kauss</t>
  </si>
  <si>
    <t>Latvijas kauss 1.posms</t>
  </si>
  <si>
    <t>Nr.p.k</t>
  </si>
  <si>
    <t>Reģistrācijas Nr.</t>
  </si>
  <si>
    <t>Sportists</t>
  </si>
  <si>
    <t>Sacensību mērogs saskaņā ar 7.pielikumu</t>
  </si>
  <si>
    <t>Sporta Veids</t>
  </si>
  <si>
    <t>Mērķis</t>
  </si>
  <si>
    <t>Kopējā tāmes izdevumu summa</t>
  </si>
  <si>
    <t>Prasītā summa</t>
  </si>
  <si>
    <t>ATBALSTĀMAIS SUBSĪDIJU APMĒRS 2023.gadā</t>
  </si>
  <si>
    <t>Latvijas Paukošanas federācija</t>
  </si>
  <si>
    <t>Pasaules čempionāts kadetiem</t>
  </si>
  <si>
    <t>Paukošana</t>
  </si>
  <si>
    <t>KOPĀ</t>
  </si>
  <si>
    <t>Biedrība</t>
  </si>
  <si>
    <t>Sporta veids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</si>
  <si>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</si>
  <si>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</si>
  <si>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</si>
  <si>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</si>
  <si>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</si>
  <si>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Sporta infrastruktūras uzturēšana</t>
  </si>
  <si>
    <t>PIEŠKIRAMAIS FINANSĒJUMS</t>
  </si>
  <si>
    <t>Biedrība "BMX Ādaži"</t>
  </si>
  <si>
    <t>BMX</t>
  </si>
  <si>
    <t>Pieaugušie</t>
  </si>
  <si>
    <t>Bērni</t>
  </si>
  <si>
    <t>Biedrība "RFS Academy Ādaži"</t>
  </si>
  <si>
    <t>Futbols</t>
  </si>
  <si>
    <t>Biedrība "Futbola klubs "Ādaži"</t>
  </si>
  <si>
    <t>Biedrība "Grand Jette"</t>
  </si>
  <si>
    <t>Mākslas vingrošana</t>
  </si>
  <si>
    <t>Volejbola klubs "Ādaži"</t>
  </si>
  <si>
    <t>Volejbols</t>
  </si>
  <si>
    <t>Biedrība "Garkalnes olimpiskais centrs"</t>
  </si>
  <si>
    <t>Triatlona klubs "Tri kan"</t>
  </si>
  <si>
    <t>Triatlons</t>
  </si>
  <si>
    <t>Nodibinājums "Sautiņi"</t>
  </si>
  <si>
    <t>Nūjošana</t>
  </si>
  <si>
    <t>Biedrība "Latvijas Bērnu un Jauniešu Sporta Asociācija"</t>
  </si>
  <si>
    <t>Vieglatlētika, VFS</t>
  </si>
  <si>
    <t>Biedrība "Dog Sport Carnikava"</t>
  </si>
  <si>
    <t>Kamans suņu sports</t>
  </si>
  <si>
    <t>Biedrība OK "Kāpa"</t>
  </si>
  <si>
    <t>Orientēšanās sports</t>
  </si>
  <si>
    <t>Bērnu un jauniešu tenisa atbalsta biedrība</t>
  </si>
  <si>
    <t>Teniss</t>
  </si>
  <si>
    <t>Riteņbraukšana</t>
  </si>
  <si>
    <t>Biedrība "Motoklubs ĀDAŽI"</t>
  </si>
  <si>
    <t>Motosports</t>
  </si>
  <si>
    <t>Sporta biedrība "VFS sports"</t>
  </si>
  <si>
    <t xml:space="preserve">Vispārējā fiziskā sagatavotība </t>
  </si>
  <si>
    <t>Mazo futbola klubu alianse</t>
  </si>
  <si>
    <t>Ādažu airēšanas klubs</t>
  </si>
  <si>
    <t>Airēšanas slaloms, Ekstrēmais slaloms, SUP, smaiļošana</t>
  </si>
  <si>
    <t>Biedrība "Forti Patria"</t>
  </si>
  <si>
    <t>Patria Race Ādaži</t>
  </si>
  <si>
    <t>200-300</t>
  </si>
  <si>
    <t xml:space="preserve">Subsīdijas dalībai sporta sacensībās un treniņnometnēs 2024.gadā </t>
  </si>
  <si>
    <t>SUBSĪDIJAS SPORTA ORGANIZĀCIJAS DARBĪBAS NODROŠINĀŠANAI 2024.GADAM</t>
  </si>
  <si>
    <t>SPN BUDŽETĀ IEKLĀUTĀ SUMMA</t>
  </si>
  <si>
    <t>Biedrība “ CARNIKAVAS MAKŠĶERĒŠANAS SKOLA”</t>
  </si>
  <si>
    <t>CMS ZIEMAS KAUSS 2024 ĀĶIS LŪPĀ</t>
  </si>
  <si>
    <t>40-60</t>
  </si>
  <si>
    <t>SIA “MARIO MM”</t>
  </si>
  <si>
    <t>Tradicionālās starptautiskās sporta deju sacensības "ĀDAŽU BALVA"</t>
  </si>
  <si>
    <t>Latvijas kamanas suņu federācija</t>
  </si>
  <si>
    <t>Eiropas čempionāts neolimpiskajos sporta veidos</t>
  </si>
  <si>
    <t>2. pielikums</t>
  </si>
  <si>
    <t>3. pielikums</t>
  </si>
  <si>
    <t>4. pielikums</t>
  </si>
  <si>
    <t>(vārds, uzvārds)</t>
  </si>
  <si>
    <t>(vārds, uzvārds) dalība Eiropas čempionātā paukošanā Kadetiem, 22.02. - 25.02.2024., Itālija</t>
  </si>
  <si>
    <t>(vārds, uzvārds) dalība IFSS European Championships and European Masters Dryland 2024, Somijā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</si>
</sst>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0.5"/>
      <color rgb="FF1F1F1F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/>
    <xf numFmtId="0" fontId="5" fillId="4" borderId="2" xfId="0" applyFont="1" applyFill="1" applyBorder="1"/>
    <xf numFmtId="0" fontId="2" fillId="0" borderId="0" xfId="0" applyFont="1" applyAlignment="1">
      <alignment horizontal="center" wrapText="1"/>
    </xf>
    <xf numFmtId="0" fontId="6" fillId="0" borderId="0" xfId="0" applyFont="1"/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" fontId="3" fillId="4" borderId="2" xfId="0" applyNumberFormat="1" applyFont="1" applyFill="1" applyBorder="1"/>
    <xf numFmtId="4" fontId="1" fillId="0" borderId="0" xfId="0" applyNumberFormat="1" applyFont="1"/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13" fillId="5" borderId="2" xfId="0" applyFont="1" applyFill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4" fontId="4" fillId="3" borderId="2" xfId="0" applyNumberFormat="1" applyFont="1" applyFill="1" applyBorder="1"/>
    <xf numFmtId="0" fontId="3" fillId="9" borderId="2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/>
    <xf numFmtId="4" fontId="3" fillId="9" borderId="2" xfId="0" applyNumberFormat="1" applyFont="1" applyFill="1" applyBorder="1"/>
    <xf numFmtId="0" fontId="1" fillId="3" borderId="2" xfId="0" applyFont="1" applyFill="1" applyBorder="1"/>
    <xf numFmtId="0" fontId="10" fillId="3" borderId="2" xfId="0" applyFont="1" applyFill="1" applyBorder="1"/>
    <xf numFmtId="0" fontId="1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8" fillId="3" borderId="4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21" fillId="0" borderId="2" xfId="0" applyFont="1" applyBorder="1"/>
    <xf numFmtId="0" fontId="21" fillId="0" borderId="2" xfId="0" applyFont="1" applyBorder="1" applyAlignment="1">
      <alignment wrapText="1"/>
    </xf>
    <xf numFmtId="0" fontId="22" fillId="7" borderId="2" xfId="0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0" fontId="21" fillId="0" borderId="9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/>
  </sheetViews>
  <sheetFormatPr defaultColWidth="9" defaultRowHeight="15"/>
  <cols>
    <col min="1" max="1" width="39.28515625" customWidth="1"/>
    <col min="2" max="2" width="9.85546875" customWidth="1"/>
  </cols>
  <sheetData>
    <row r="2" spans="1:2" ht="15.75">
      <c r="A2" s="23" t="s">
        <v>0</v>
      </c>
      <c r="B2" s="49">
        <f>'Dalība sac.'!J13</f>
        <v>800</v>
      </c>
    </row>
    <row r="3" spans="1:2" ht="15.75">
      <c r="A3" s="23" t="s">
        <v>1</v>
      </c>
      <c r="B3" s="49">
        <f>'Sacensību organiz.'!H20</f>
        <v>19820</v>
      </c>
    </row>
    <row r="4" spans="1:2" ht="15.75">
      <c r="A4" s="23" t="s">
        <v>2</v>
      </c>
      <c r="B4" s="45">
        <f>'Sporta organizācijas'!J37</f>
        <v>59386.5</v>
      </c>
    </row>
    <row r="5" spans="1:2" ht="15.75">
      <c r="A5" s="46" t="s">
        <v>3</v>
      </c>
      <c r="B5" s="50">
        <f>SUM(B2:B4)</f>
        <v>80006.5</v>
      </c>
    </row>
    <row r="6" spans="1:2" ht="15.75">
      <c r="A6" s="58" t="s">
        <v>111</v>
      </c>
      <c r="B6" s="49">
        <v>80075</v>
      </c>
    </row>
    <row r="7" spans="1:2" ht="15.75">
      <c r="A7" s="23" t="s">
        <v>4</v>
      </c>
      <c r="B7" s="49">
        <f>B6-B5</f>
        <v>68.5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workbookViewId="0">
      <pane ySplit="3" topLeftCell="A11" activePane="bottomLeft" state="frozen"/>
      <selection pane="bottomLeft" activeCell="H2" sqref="H2"/>
    </sheetView>
  </sheetViews>
  <sheetFormatPr defaultColWidth="8.85546875" defaultRowHeight="15.75"/>
  <cols>
    <col min="1" max="1" width="6.28515625" style="31" customWidth="1"/>
    <col min="2" max="2" width="37" style="32" customWidth="1"/>
    <col min="3" max="3" width="31.7109375" style="32" customWidth="1"/>
    <col min="4" max="4" width="39" style="32" customWidth="1"/>
    <col min="5" max="5" width="14.140625" style="32" customWidth="1"/>
    <col min="6" max="7" width="12.42578125" style="32" customWidth="1"/>
    <col min="8" max="8" width="14.5703125" style="33" customWidth="1"/>
    <col min="9" max="16384" width="8.85546875" style="32"/>
  </cols>
  <sheetData>
    <row r="1" spans="1:8" ht="20.25">
      <c r="A1" s="71" t="s">
        <v>5</v>
      </c>
      <c r="B1" s="71"/>
      <c r="C1" s="71"/>
      <c r="D1" s="71"/>
      <c r="E1" s="71"/>
      <c r="F1" s="71"/>
      <c r="G1" s="71"/>
      <c r="H1" s="70" t="s">
        <v>119</v>
      </c>
    </row>
    <row r="3" spans="1:8" ht="47.25">
      <c r="A3" s="34">
        <v>0</v>
      </c>
      <c r="B3" s="34" t="s">
        <v>6</v>
      </c>
      <c r="C3" s="34" t="s">
        <v>7</v>
      </c>
      <c r="D3" s="34" t="s">
        <v>8</v>
      </c>
      <c r="E3" s="34" t="s">
        <v>9</v>
      </c>
      <c r="F3" s="34" t="s">
        <v>10</v>
      </c>
      <c r="G3" s="35" t="s">
        <v>11</v>
      </c>
      <c r="H3" s="36" t="s">
        <v>12</v>
      </c>
    </row>
    <row r="4" spans="1:8">
      <c r="A4" s="34">
        <v>1</v>
      </c>
      <c r="B4" s="37" t="s">
        <v>13</v>
      </c>
      <c r="C4" s="38" t="s">
        <v>14</v>
      </c>
      <c r="D4" s="37" t="s">
        <v>15</v>
      </c>
      <c r="E4" s="34">
        <v>300</v>
      </c>
      <c r="F4" s="34">
        <v>2550</v>
      </c>
      <c r="G4" s="35">
        <v>1500</v>
      </c>
      <c r="H4" s="36">
        <v>1275</v>
      </c>
    </row>
    <row r="5" spans="1:8">
      <c r="A5" s="34">
        <v>2</v>
      </c>
      <c r="B5" s="37" t="s">
        <v>16</v>
      </c>
      <c r="C5" s="38" t="s">
        <v>17</v>
      </c>
      <c r="D5" s="37" t="s">
        <v>18</v>
      </c>
      <c r="E5" s="34">
        <v>800</v>
      </c>
      <c r="F5" s="34">
        <v>14250</v>
      </c>
      <c r="G5" s="35">
        <v>3700</v>
      </c>
      <c r="H5" s="39">
        <v>1500</v>
      </c>
    </row>
    <row r="6" spans="1:8" ht="15.6" customHeight="1">
      <c r="A6" s="34">
        <v>3</v>
      </c>
      <c r="B6" s="37" t="s">
        <v>19</v>
      </c>
      <c r="C6" s="38" t="s">
        <v>20</v>
      </c>
      <c r="D6" s="37" t="s">
        <v>21</v>
      </c>
      <c r="E6" s="40">
        <v>700</v>
      </c>
      <c r="F6" s="40">
        <v>6400</v>
      </c>
      <c r="G6" s="40">
        <v>1500</v>
      </c>
      <c r="H6" s="36">
        <v>1500</v>
      </c>
    </row>
    <row r="7" spans="1:8" ht="31.5">
      <c r="A7" s="34">
        <v>4</v>
      </c>
      <c r="B7" s="37" t="s">
        <v>22</v>
      </c>
      <c r="C7" s="38" t="s">
        <v>23</v>
      </c>
      <c r="D7" s="37" t="s">
        <v>24</v>
      </c>
      <c r="E7" s="40" t="s">
        <v>25</v>
      </c>
      <c r="F7" s="40">
        <v>3650</v>
      </c>
      <c r="G7" s="41">
        <v>2300</v>
      </c>
      <c r="H7" s="36">
        <v>1500</v>
      </c>
    </row>
    <row r="8" spans="1:8" ht="31.5">
      <c r="A8" s="34">
        <v>5</v>
      </c>
      <c r="B8" s="37" t="s">
        <v>26</v>
      </c>
      <c r="C8" s="38" t="s">
        <v>27</v>
      </c>
      <c r="D8" s="37" t="s">
        <v>28</v>
      </c>
      <c r="E8" s="40">
        <v>250</v>
      </c>
      <c r="F8" s="40">
        <v>1290</v>
      </c>
      <c r="G8" s="41">
        <v>800</v>
      </c>
      <c r="H8" s="36">
        <v>645</v>
      </c>
    </row>
    <row r="9" spans="1:8" ht="31.5">
      <c r="A9" s="34">
        <v>6</v>
      </c>
      <c r="B9" s="38" t="s">
        <v>29</v>
      </c>
      <c r="C9" s="38" t="s">
        <v>20</v>
      </c>
      <c r="D9" s="38" t="s">
        <v>30</v>
      </c>
      <c r="E9" s="40">
        <v>200</v>
      </c>
      <c r="F9" s="40">
        <v>3250</v>
      </c>
      <c r="G9" s="40">
        <v>800</v>
      </c>
      <c r="H9" s="42">
        <v>800</v>
      </c>
    </row>
    <row r="10" spans="1:8" ht="31.5">
      <c r="A10" s="34">
        <v>7</v>
      </c>
      <c r="B10" s="38" t="s">
        <v>31</v>
      </c>
      <c r="C10" s="38" t="s">
        <v>23</v>
      </c>
      <c r="D10" s="38" t="s">
        <v>32</v>
      </c>
      <c r="E10" s="40" t="s">
        <v>33</v>
      </c>
      <c r="F10" s="40">
        <v>4950</v>
      </c>
      <c r="G10" s="41">
        <v>2600</v>
      </c>
      <c r="H10" s="42">
        <v>1500</v>
      </c>
    </row>
    <row r="11" spans="1:8" ht="31.5">
      <c r="A11" s="34">
        <v>8</v>
      </c>
      <c r="B11" s="38" t="s">
        <v>34</v>
      </c>
      <c r="C11" s="38" t="s">
        <v>35</v>
      </c>
      <c r="D11" s="38" t="s">
        <v>36</v>
      </c>
      <c r="E11" s="40">
        <v>600</v>
      </c>
      <c r="F11" s="40">
        <v>4180</v>
      </c>
      <c r="G11" s="41">
        <v>800</v>
      </c>
      <c r="H11" s="42">
        <v>800</v>
      </c>
    </row>
    <row r="12" spans="1:8" ht="50.45" customHeight="1">
      <c r="A12" s="34">
        <v>9</v>
      </c>
      <c r="B12" s="38" t="s">
        <v>37</v>
      </c>
      <c r="C12" s="38" t="s">
        <v>38</v>
      </c>
      <c r="D12" s="38" t="s">
        <v>39</v>
      </c>
      <c r="E12" s="40" t="s">
        <v>40</v>
      </c>
      <c r="F12" s="40">
        <v>17515</v>
      </c>
      <c r="G12" s="41">
        <v>6505</v>
      </c>
      <c r="H12" s="43">
        <v>4000</v>
      </c>
    </row>
    <row r="13" spans="1:8">
      <c r="A13" s="34">
        <v>10</v>
      </c>
      <c r="B13" s="37" t="s">
        <v>41</v>
      </c>
      <c r="C13" s="38" t="s">
        <v>17</v>
      </c>
      <c r="D13" s="37" t="s">
        <v>42</v>
      </c>
      <c r="E13" s="40">
        <v>150</v>
      </c>
      <c r="F13" s="40">
        <v>2600</v>
      </c>
      <c r="G13" s="41">
        <v>800</v>
      </c>
      <c r="H13" s="36">
        <v>800</v>
      </c>
    </row>
    <row r="14" spans="1:8" ht="33.6" customHeight="1">
      <c r="A14" s="34">
        <v>11</v>
      </c>
      <c r="B14" s="37" t="s">
        <v>43</v>
      </c>
      <c r="C14" s="38" t="s">
        <v>44</v>
      </c>
      <c r="D14" s="37" t="s">
        <v>45</v>
      </c>
      <c r="E14" s="40">
        <v>400</v>
      </c>
      <c r="F14" s="40">
        <v>21511</v>
      </c>
      <c r="G14" s="41">
        <v>10715</v>
      </c>
      <c r="H14" s="36">
        <v>800</v>
      </c>
    </row>
    <row r="15" spans="1:8">
      <c r="A15" s="34">
        <v>12</v>
      </c>
      <c r="B15" s="38" t="s">
        <v>46</v>
      </c>
      <c r="C15" s="38" t="s">
        <v>47</v>
      </c>
      <c r="D15" s="38" t="s">
        <v>48</v>
      </c>
      <c r="E15" s="44">
        <v>180</v>
      </c>
      <c r="F15" s="44">
        <v>3400</v>
      </c>
      <c r="G15" s="44">
        <v>800</v>
      </c>
      <c r="H15" s="36">
        <v>800</v>
      </c>
    </row>
    <row r="16" spans="1:8">
      <c r="A16" s="34">
        <v>13</v>
      </c>
      <c r="B16" s="38" t="s">
        <v>49</v>
      </c>
      <c r="C16" s="38" t="s">
        <v>50</v>
      </c>
      <c r="D16" s="38" t="s">
        <v>51</v>
      </c>
      <c r="E16" s="44">
        <v>170</v>
      </c>
      <c r="F16" s="44">
        <v>7950</v>
      </c>
      <c r="G16" s="44">
        <v>1500</v>
      </c>
      <c r="H16" s="36">
        <v>1500</v>
      </c>
    </row>
    <row r="17" spans="1:8">
      <c r="A17" s="34">
        <v>14</v>
      </c>
      <c r="B17" s="38" t="s">
        <v>106</v>
      </c>
      <c r="C17" s="38" t="s">
        <v>44</v>
      </c>
      <c r="D17" s="38" t="s">
        <v>107</v>
      </c>
      <c r="E17" s="44" t="s">
        <v>108</v>
      </c>
      <c r="F17" s="44">
        <v>6620</v>
      </c>
      <c r="G17" s="44">
        <v>2000</v>
      </c>
      <c r="H17" s="36">
        <v>800</v>
      </c>
    </row>
    <row r="18" spans="1:8" ht="31.5">
      <c r="A18" s="34">
        <v>15</v>
      </c>
      <c r="B18" s="65" t="s">
        <v>112</v>
      </c>
      <c r="C18" s="59" t="s">
        <v>47</v>
      </c>
      <c r="D18" s="66" t="s">
        <v>113</v>
      </c>
      <c r="E18" s="60" t="s">
        <v>114</v>
      </c>
      <c r="F18" s="44"/>
      <c r="G18" s="44">
        <v>800</v>
      </c>
      <c r="H18" s="36">
        <v>800</v>
      </c>
    </row>
    <row r="19" spans="1:8" ht="30">
      <c r="A19" s="34">
        <v>16</v>
      </c>
      <c r="B19" s="67" t="s">
        <v>115</v>
      </c>
      <c r="C19" s="38"/>
      <c r="D19" s="68" t="s">
        <v>116</v>
      </c>
      <c r="E19" s="44">
        <v>400</v>
      </c>
      <c r="F19" s="44">
        <v>5310</v>
      </c>
      <c r="G19" s="44">
        <v>1500</v>
      </c>
      <c r="H19" s="36">
        <v>800</v>
      </c>
    </row>
    <row r="20" spans="1:8">
      <c r="A20" s="34"/>
      <c r="B20" s="62"/>
      <c r="C20" s="62"/>
      <c r="D20" s="61"/>
      <c r="E20" s="63"/>
      <c r="F20" s="63"/>
      <c r="G20" s="63"/>
      <c r="H20" s="64">
        <f>SUM(H4:H19)</f>
        <v>19820</v>
      </c>
    </row>
  </sheetData>
  <mergeCells count="1">
    <mergeCell ref="A1:G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workbookViewId="0">
      <pane ySplit="2" topLeftCell="A3" activePane="bottomLeft" state="frozen"/>
      <selection pane="bottomLeft" activeCell="G5" sqref="G5"/>
    </sheetView>
  </sheetViews>
  <sheetFormatPr defaultColWidth="8.85546875" defaultRowHeight="12.75"/>
  <cols>
    <col min="1" max="1" width="5.7109375" style="14" customWidth="1"/>
    <col min="2" max="2" width="21.28515625" style="14" customWidth="1"/>
    <col min="3" max="4" width="16.28515625" style="14" customWidth="1"/>
    <col min="5" max="5" width="21" style="14" customWidth="1"/>
    <col min="6" max="6" width="13" style="14" customWidth="1"/>
    <col min="7" max="7" width="25.7109375" style="14" customWidth="1"/>
    <col min="8" max="8" width="12.5703125" style="14" customWidth="1"/>
    <col min="9" max="9" width="8.140625" style="14" customWidth="1"/>
    <col min="10" max="10" width="17.7109375" style="14" customWidth="1"/>
    <col min="11" max="11" width="8.85546875" style="19"/>
    <col min="12" max="16384" width="8.85546875" style="14"/>
  </cols>
  <sheetData>
    <row r="1" spans="1:10" ht="18.75">
      <c r="A1" s="72" t="s">
        <v>109</v>
      </c>
      <c r="B1" s="73"/>
      <c r="C1" s="73"/>
      <c r="D1" s="73"/>
      <c r="E1" s="73"/>
      <c r="F1" s="73"/>
      <c r="G1" s="73"/>
      <c r="H1" s="73"/>
      <c r="I1" s="73"/>
      <c r="J1" s="26" t="s">
        <v>120</v>
      </c>
    </row>
    <row r="2" spans="1:10" ht="57">
      <c r="A2" s="20" t="s">
        <v>52</v>
      </c>
      <c r="B2" s="20" t="s">
        <v>6</v>
      </c>
      <c r="C2" s="20" t="s">
        <v>53</v>
      </c>
      <c r="D2" s="20" t="s">
        <v>54</v>
      </c>
      <c r="E2" s="20" t="s">
        <v>55</v>
      </c>
      <c r="F2" s="20" t="s">
        <v>56</v>
      </c>
      <c r="G2" s="20" t="s">
        <v>57</v>
      </c>
      <c r="H2" s="20" t="s">
        <v>58</v>
      </c>
      <c r="I2" s="20" t="s">
        <v>59</v>
      </c>
      <c r="J2" s="27" t="s">
        <v>60</v>
      </c>
    </row>
    <row r="3" spans="1:10" ht="73.150000000000006" customHeight="1">
      <c r="A3" s="47">
        <v>1</v>
      </c>
      <c r="B3" s="47" t="s">
        <v>61</v>
      </c>
      <c r="C3" s="57">
        <v>40008024276</v>
      </c>
      <c r="D3" s="21" t="s">
        <v>122</v>
      </c>
      <c r="E3" s="47" t="s">
        <v>62</v>
      </c>
      <c r="F3" s="47" t="s">
        <v>63</v>
      </c>
      <c r="G3" s="21" t="s">
        <v>123</v>
      </c>
      <c r="H3" s="47">
        <v>815</v>
      </c>
      <c r="I3" s="47">
        <v>815</v>
      </c>
      <c r="J3" s="48">
        <v>500</v>
      </c>
    </row>
    <row r="4" spans="1:10" ht="60">
      <c r="A4" s="21">
        <v>2</v>
      </c>
      <c r="B4" s="21" t="s">
        <v>117</v>
      </c>
      <c r="C4" s="1">
        <v>40008126583</v>
      </c>
      <c r="D4" s="21" t="s">
        <v>122</v>
      </c>
      <c r="E4" s="21" t="s">
        <v>118</v>
      </c>
      <c r="F4" s="21" t="s">
        <v>93</v>
      </c>
      <c r="G4" s="21" t="s">
        <v>124</v>
      </c>
      <c r="H4" s="21">
        <v>1425</v>
      </c>
      <c r="I4" s="21">
        <v>300</v>
      </c>
      <c r="J4" s="69">
        <v>300</v>
      </c>
    </row>
    <row r="5" spans="1:10" ht="15">
      <c r="A5" s="21"/>
      <c r="B5" s="21"/>
      <c r="C5" s="51"/>
      <c r="D5" s="21"/>
      <c r="E5" s="21"/>
      <c r="F5" s="21"/>
      <c r="G5" s="21"/>
      <c r="H5" s="21"/>
      <c r="I5" s="21"/>
      <c r="J5" s="27"/>
    </row>
    <row r="6" spans="1:10" ht="15">
      <c r="A6" s="21"/>
      <c r="B6" s="21"/>
      <c r="C6" s="51"/>
      <c r="D6" s="21"/>
      <c r="E6" s="21"/>
      <c r="F6" s="21"/>
      <c r="G6" s="21"/>
      <c r="H6" s="21"/>
      <c r="I6" s="21"/>
      <c r="J6" s="27"/>
    </row>
    <row r="7" spans="1:10" ht="15">
      <c r="A7" s="21"/>
      <c r="B7" s="22"/>
      <c r="C7" s="52"/>
      <c r="D7" s="22"/>
      <c r="E7" s="22"/>
      <c r="F7" s="22"/>
      <c r="G7" s="22"/>
      <c r="H7" s="22"/>
      <c r="I7" s="22"/>
      <c r="J7" s="28"/>
    </row>
    <row r="8" spans="1:10" ht="15">
      <c r="A8" s="21"/>
      <c r="B8" s="21"/>
      <c r="C8" s="51"/>
      <c r="D8" s="21"/>
      <c r="E8" s="21"/>
      <c r="F8" s="21"/>
      <c r="G8" s="21"/>
      <c r="H8" s="21"/>
      <c r="I8" s="21"/>
      <c r="J8" s="27"/>
    </row>
    <row r="9" spans="1:10" ht="15.75">
      <c r="A9" s="21"/>
      <c r="B9" s="21"/>
      <c r="C9" s="6"/>
      <c r="D9" s="21"/>
      <c r="E9" s="21"/>
      <c r="F9" s="21"/>
      <c r="G9" s="21"/>
      <c r="H9" s="21"/>
      <c r="I9" s="21"/>
      <c r="J9" s="27"/>
    </row>
    <row r="10" spans="1:10" ht="15.75">
      <c r="A10" s="21"/>
      <c r="B10" s="24"/>
      <c r="C10" s="8"/>
      <c r="D10" s="24"/>
      <c r="E10" s="24"/>
      <c r="F10" s="24"/>
      <c r="G10" s="24"/>
      <c r="H10" s="24"/>
      <c r="I10" s="24"/>
      <c r="J10" s="29"/>
    </row>
    <row r="11" spans="1:10" ht="15.75">
      <c r="A11" s="21"/>
      <c r="B11" s="24"/>
      <c r="C11" s="25"/>
      <c r="D11" s="24"/>
      <c r="E11" s="24"/>
      <c r="F11" s="24"/>
      <c r="G11" s="24"/>
      <c r="H11" s="24"/>
      <c r="I11" s="24"/>
      <c r="J11" s="29"/>
    </row>
    <row r="12" spans="1:10" ht="15">
      <c r="A12" s="21"/>
      <c r="B12" s="24"/>
      <c r="C12" s="53"/>
      <c r="D12" s="24"/>
      <c r="E12" s="24"/>
      <c r="F12" s="24"/>
      <c r="G12" s="24"/>
      <c r="H12" s="24"/>
      <c r="I12" s="24"/>
      <c r="J12" s="29"/>
    </row>
    <row r="13" spans="1:10" ht="15">
      <c r="A13" s="54"/>
      <c r="B13" s="55"/>
      <c r="C13" s="55"/>
      <c r="D13" s="55"/>
      <c r="E13" s="55"/>
      <c r="F13" s="55"/>
      <c r="G13" s="55"/>
      <c r="H13" s="55"/>
      <c r="I13" s="56" t="s">
        <v>64</v>
      </c>
      <c r="J13" s="30">
        <f>SUM(J3:J12)</f>
        <v>800</v>
      </c>
    </row>
  </sheetData>
  <autoFilter ref="A2:I13" xr:uid="{00000000-0009-0000-0000-000002000000}"/>
  <mergeCells count="1">
    <mergeCell ref="A1:I1"/>
  </mergeCells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8"/>
  <sheetViews>
    <sheetView zoomScaleNormal="100" workbookViewId="0">
      <selection activeCell="J1" sqref="J1"/>
    </sheetView>
  </sheetViews>
  <sheetFormatPr defaultColWidth="8.85546875" defaultRowHeight="15"/>
  <cols>
    <col min="1" max="1" width="29.5703125" style="1" customWidth="1"/>
    <col min="2" max="2" width="36.28515625" style="1" customWidth="1"/>
    <col min="3" max="3" width="17.140625" style="1" customWidth="1"/>
    <col min="4" max="4" width="12.85546875" style="1" customWidth="1"/>
    <col min="5" max="5" width="13.7109375" style="1" customWidth="1"/>
    <col min="6" max="6" width="11.7109375" style="1" customWidth="1"/>
    <col min="7" max="7" width="12.5703125" style="1" customWidth="1"/>
    <col min="8" max="8" width="13.7109375" style="1" customWidth="1"/>
    <col min="9" max="9" width="17.85546875" style="1" customWidth="1"/>
    <col min="10" max="10" width="16.5703125" style="1" customWidth="1"/>
    <col min="11" max="11" width="8.85546875" style="2"/>
    <col min="12" max="16384" width="8.85546875" style="1"/>
  </cols>
  <sheetData>
    <row r="1" spans="1:11" ht="20.45" customHeight="1">
      <c r="A1" s="74" t="s">
        <v>110</v>
      </c>
      <c r="B1" s="75"/>
      <c r="C1" s="75"/>
      <c r="D1" s="75"/>
      <c r="E1" s="75"/>
      <c r="F1" s="75"/>
      <c r="G1" s="75"/>
      <c r="H1" s="75"/>
      <c r="I1" s="13"/>
      <c r="J1" s="14" t="s">
        <v>121</v>
      </c>
    </row>
    <row r="2" spans="1:11" ht="63">
      <c r="A2" s="3" t="s">
        <v>65</v>
      </c>
      <c r="B2" s="3" t="s">
        <v>66</v>
      </c>
      <c r="C2" s="3"/>
      <c r="D2" s="3" t="s">
        <v>67</v>
      </c>
      <c r="E2" s="3" t="s">
        <v>68</v>
      </c>
      <c r="F2" s="3" t="s">
        <v>69</v>
      </c>
      <c r="G2" s="3" t="s">
        <v>70</v>
      </c>
      <c r="H2" s="3" t="s">
        <v>71</v>
      </c>
      <c r="I2" s="3" t="s">
        <v>72</v>
      </c>
      <c r="J2" s="15" t="s">
        <v>73</v>
      </c>
      <c r="K2" s="16"/>
    </row>
    <row r="3" spans="1:11" ht="15.75">
      <c r="A3" s="76" t="s">
        <v>74</v>
      </c>
      <c r="B3" s="80" t="s">
        <v>75</v>
      </c>
      <c r="C3" s="4" t="s">
        <v>76</v>
      </c>
      <c r="D3" s="5">
        <v>16</v>
      </c>
      <c r="E3" s="5">
        <v>32.5</v>
      </c>
      <c r="F3" s="5">
        <f>D3*E3</f>
        <v>520</v>
      </c>
      <c r="G3" s="84">
        <f>F3+F4</f>
        <v>6955</v>
      </c>
      <c r="H3" s="88">
        <v>1.2</v>
      </c>
      <c r="I3" s="92">
        <v>2000</v>
      </c>
      <c r="J3" s="97">
        <f>G3*H3+I3</f>
        <v>10346</v>
      </c>
    </row>
    <row r="4" spans="1:11" ht="15.75">
      <c r="A4" s="77"/>
      <c r="B4" s="81"/>
      <c r="C4" s="4" t="s">
        <v>77</v>
      </c>
      <c r="D4" s="5">
        <v>99</v>
      </c>
      <c r="E4" s="5">
        <v>65</v>
      </c>
      <c r="F4" s="5">
        <f t="shared" ref="F4:F29" si="0">D4*E4</f>
        <v>6435</v>
      </c>
      <c r="G4" s="85"/>
      <c r="H4" s="89"/>
      <c r="I4" s="93"/>
      <c r="J4" s="98"/>
    </row>
    <row r="5" spans="1:11" ht="15.6" customHeight="1">
      <c r="A5" s="78" t="s">
        <v>78</v>
      </c>
      <c r="B5" s="82" t="s">
        <v>79</v>
      </c>
      <c r="C5" s="6" t="s">
        <v>76</v>
      </c>
      <c r="D5" s="7">
        <v>0</v>
      </c>
      <c r="E5" s="8">
        <v>32.5</v>
      </c>
      <c r="F5" s="8">
        <f t="shared" si="0"/>
        <v>0</v>
      </c>
      <c r="G5" s="86">
        <f t="shared" ref="G5" si="1">F5+F6</f>
        <v>1885</v>
      </c>
      <c r="H5" s="90">
        <v>1</v>
      </c>
      <c r="I5" s="94">
        <v>0</v>
      </c>
      <c r="J5" s="99">
        <f>G5*H5+I5</f>
        <v>1885</v>
      </c>
    </row>
    <row r="6" spans="1:11" ht="15.75">
      <c r="A6" s="79"/>
      <c r="B6" s="83"/>
      <c r="C6" s="6" t="s">
        <v>77</v>
      </c>
      <c r="D6" s="7">
        <v>29</v>
      </c>
      <c r="E6" s="8">
        <v>65</v>
      </c>
      <c r="F6" s="8">
        <f t="shared" si="0"/>
        <v>1885</v>
      </c>
      <c r="G6" s="87"/>
      <c r="H6" s="91"/>
      <c r="I6" s="95"/>
      <c r="J6" s="100"/>
    </row>
    <row r="7" spans="1:11" ht="15.75">
      <c r="A7" s="76" t="s">
        <v>80</v>
      </c>
      <c r="B7" s="80" t="s">
        <v>79</v>
      </c>
      <c r="C7" s="4" t="s">
        <v>76</v>
      </c>
      <c r="D7" s="5"/>
      <c r="E7" s="5">
        <v>32.5</v>
      </c>
      <c r="F7" s="5">
        <f t="shared" si="0"/>
        <v>0</v>
      </c>
      <c r="G7" s="84">
        <f t="shared" ref="G7" si="2">F7+F8</f>
        <v>10920</v>
      </c>
      <c r="H7" s="88">
        <v>1.2</v>
      </c>
      <c r="I7" s="92">
        <v>0</v>
      </c>
      <c r="J7" s="97">
        <f>G7*H7+I7</f>
        <v>13104</v>
      </c>
    </row>
    <row r="8" spans="1:11" ht="15.75">
      <c r="A8" s="77"/>
      <c r="B8" s="81"/>
      <c r="C8" s="4" t="s">
        <v>77</v>
      </c>
      <c r="D8" s="5">
        <v>168</v>
      </c>
      <c r="E8" s="5">
        <v>65</v>
      </c>
      <c r="F8" s="5">
        <f t="shared" si="0"/>
        <v>10920</v>
      </c>
      <c r="G8" s="85"/>
      <c r="H8" s="89"/>
      <c r="I8" s="93"/>
      <c r="J8" s="98"/>
    </row>
    <row r="9" spans="1:11" ht="15.75">
      <c r="A9" s="78" t="s">
        <v>81</v>
      </c>
      <c r="B9" s="82" t="s">
        <v>82</v>
      </c>
      <c r="C9" s="6" t="s">
        <v>76</v>
      </c>
      <c r="D9" s="8">
        <v>0</v>
      </c>
      <c r="E9" s="8">
        <v>32.5</v>
      </c>
      <c r="F9" s="8">
        <f t="shared" si="0"/>
        <v>0</v>
      </c>
      <c r="G9" s="86">
        <f t="shared" ref="G9" si="3">F9+F10</f>
        <v>4225</v>
      </c>
      <c r="H9" s="90">
        <v>1.2</v>
      </c>
      <c r="I9" s="94">
        <v>0</v>
      </c>
      <c r="J9" s="99">
        <f>G9*H9+I9</f>
        <v>5070</v>
      </c>
    </row>
    <row r="10" spans="1:11" ht="15.75">
      <c r="A10" s="79"/>
      <c r="B10" s="83"/>
      <c r="C10" s="6" t="s">
        <v>77</v>
      </c>
      <c r="D10" s="8">
        <v>65</v>
      </c>
      <c r="E10" s="8">
        <v>65</v>
      </c>
      <c r="F10" s="8">
        <f t="shared" si="0"/>
        <v>4225</v>
      </c>
      <c r="G10" s="87"/>
      <c r="H10" s="91"/>
      <c r="I10" s="95"/>
      <c r="J10" s="100"/>
    </row>
    <row r="11" spans="1:11" ht="15.75">
      <c r="A11" s="76" t="s">
        <v>83</v>
      </c>
      <c r="B11" s="80" t="s">
        <v>84</v>
      </c>
      <c r="C11" s="4" t="s">
        <v>76</v>
      </c>
      <c r="D11" s="5">
        <v>29</v>
      </c>
      <c r="E11" s="5">
        <v>32.5</v>
      </c>
      <c r="F11" s="5">
        <f t="shared" si="0"/>
        <v>942.5</v>
      </c>
      <c r="G11" s="84">
        <f t="shared" ref="G11" si="4">F11+F12</f>
        <v>942.5</v>
      </c>
      <c r="H11" s="88">
        <v>1</v>
      </c>
      <c r="I11" s="92">
        <v>0</v>
      </c>
      <c r="J11" s="99">
        <f>G11*H11+I11</f>
        <v>942.5</v>
      </c>
    </row>
    <row r="12" spans="1:11" ht="15.75">
      <c r="A12" s="77"/>
      <c r="B12" s="81"/>
      <c r="C12" s="4" t="s">
        <v>77</v>
      </c>
      <c r="D12" s="5">
        <v>0</v>
      </c>
      <c r="E12" s="5">
        <v>65</v>
      </c>
      <c r="F12" s="5">
        <f t="shared" si="0"/>
        <v>0</v>
      </c>
      <c r="G12" s="85"/>
      <c r="H12" s="89"/>
      <c r="I12" s="93"/>
      <c r="J12" s="100"/>
    </row>
    <row r="13" spans="1:11" ht="15.75">
      <c r="A13" s="78" t="s">
        <v>85</v>
      </c>
      <c r="B13" s="82"/>
      <c r="C13" s="6" t="s">
        <v>76</v>
      </c>
      <c r="D13" s="8"/>
      <c r="E13" s="8">
        <v>32.5</v>
      </c>
      <c r="F13" s="8">
        <f t="shared" si="0"/>
        <v>0</v>
      </c>
      <c r="G13" s="86">
        <f t="shared" ref="G13" si="5">F13+F14</f>
        <v>1950</v>
      </c>
      <c r="H13" s="90">
        <v>1.2</v>
      </c>
      <c r="I13" s="94">
        <v>0</v>
      </c>
      <c r="J13" s="99">
        <f>G13*H13+I13</f>
        <v>2340</v>
      </c>
    </row>
    <row r="14" spans="1:11" ht="15.75">
      <c r="A14" s="79"/>
      <c r="B14" s="83"/>
      <c r="C14" s="6" t="s">
        <v>77</v>
      </c>
      <c r="D14" s="8">
        <v>30</v>
      </c>
      <c r="E14" s="8">
        <v>65</v>
      </c>
      <c r="F14" s="8">
        <f t="shared" si="0"/>
        <v>1950</v>
      </c>
      <c r="G14" s="87"/>
      <c r="H14" s="91"/>
      <c r="I14" s="95"/>
      <c r="J14" s="100"/>
    </row>
    <row r="15" spans="1:11" ht="15.75">
      <c r="A15" s="76" t="s">
        <v>86</v>
      </c>
      <c r="B15" s="80" t="s">
        <v>87</v>
      </c>
      <c r="C15" s="4" t="s">
        <v>76</v>
      </c>
      <c r="D15" s="5">
        <v>15</v>
      </c>
      <c r="E15" s="5">
        <v>32.5</v>
      </c>
      <c r="F15" s="5">
        <f t="shared" si="0"/>
        <v>487.5</v>
      </c>
      <c r="G15" s="84">
        <f t="shared" ref="G15" si="6">F15+F16</f>
        <v>487.5</v>
      </c>
      <c r="H15" s="88">
        <v>1.2</v>
      </c>
      <c r="I15" s="92">
        <v>0</v>
      </c>
      <c r="J15" s="97">
        <f>G15*H15+I15</f>
        <v>585</v>
      </c>
    </row>
    <row r="16" spans="1:11" ht="15.75">
      <c r="A16" s="77"/>
      <c r="B16" s="81"/>
      <c r="C16" s="4" t="s">
        <v>77</v>
      </c>
      <c r="D16" s="5"/>
      <c r="E16" s="5">
        <v>65</v>
      </c>
      <c r="F16" s="5">
        <f t="shared" si="0"/>
        <v>0</v>
      </c>
      <c r="G16" s="85"/>
      <c r="H16" s="89"/>
      <c r="I16" s="93"/>
      <c r="J16" s="98"/>
    </row>
    <row r="17" spans="1:11" ht="15.75">
      <c r="A17" s="78" t="s">
        <v>88</v>
      </c>
      <c r="B17" s="9"/>
      <c r="C17" s="6" t="s">
        <v>76</v>
      </c>
      <c r="D17" s="8">
        <v>16</v>
      </c>
      <c r="E17" s="8">
        <v>32.5</v>
      </c>
      <c r="F17" s="8">
        <f t="shared" ref="F17:F18" si="7">D17*E17</f>
        <v>520</v>
      </c>
      <c r="G17" s="86">
        <f t="shared" ref="G17" si="8">F17+F18</f>
        <v>585</v>
      </c>
      <c r="H17" s="90">
        <v>1</v>
      </c>
      <c r="I17" s="94">
        <v>0</v>
      </c>
      <c r="J17" s="99">
        <f>G17*H17+I17</f>
        <v>585</v>
      </c>
    </row>
    <row r="18" spans="1:11" ht="15.75">
      <c r="A18" s="79"/>
      <c r="B18" s="9" t="s">
        <v>89</v>
      </c>
      <c r="C18" s="6" t="s">
        <v>77</v>
      </c>
      <c r="D18" s="8">
        <v>1</v>
      </c>
      <c r="E18" s="8">
        <v>65</v>
      </c>
      <c r="F18" s="8">
        <f t="shared" si="7"/>
        <v>65</v>
      </c>
      <c r="G18" s="87"/>
      <c r="H18" s="91"/>
      <c r="I18" s="95"/>
      <c r="J18" s="100"/>
    </row>
    <row r="19" spans="1:11" ht="15.75">
      <c r="A19" s="76" t="s">
        <v>90</v>
      </c>
      <c r="B19" s="80" t="s">
        <v>91</v>
      </c>
      <c r="C19" s="4" t="s">
        <v>76</v>
      </c>
      <c r="D19" s="5">
        <v>17</v>
      </c>
      <c r="E19" s="5">
        <v>32.5</v>
      </c>
      <c r="F19" s="5">
        <f t="shared" si="0"/>
        <v>552.5</v>
      </c>
      <c r="G19" s="84">
        <f t="shared" ref="G19" si="9">F19+F20</f>
        <v>2177.5</v>
      </c>
      <c r="H19" s="88">
        <v>1.2</v>
      </c>
      <c r="I19" s="92">
        <v>0</v>
      </c>
      <c r="J19" s="97">
        <f>G19*H19+I19</f>
        <v>2613</v>
      </c>
      <c r="K19" s="96"/>
    </row>
    <row r="20" spans="1:11" ht="15.75">
      <c r="A20" s="77"/>
      <c r="B20" s="81"/>
      <c r="C20" s="4" t="s">
        <v>77</v>
      </c>
      <c r="D20" s="5">
        <v>25</v>
      </c>
      <c r="E20" s="5">
        <v>65</v>
      </c>
      <c r="F20" s="5">
        <f t="shared" si="0"/>
        <v>1625</v>
      </c>
      <c r="G20" s="85"/>
      <c r="H20" s="89"/>
      <c r="I20" s="93"/>
      <c r="J20" s="98"/>
      <c r="K20" s="96"/>
    </row>
    <row r="21" spans="1:11" ht="15.75">
      <c r="A21" s="78" t="s">
        <v>92</v>
      </c>
      <c r="B21" s="82" t="s">
        <v>93</v>
      </c>
      <c r="C21" s="6" t="s">
        <v>76</v>
      </c>
      <c r="D21" s="8">
        <v>31</v>
      </c>
      <c r="E21" s="8">
        <v>32.5</v>
      </c>
      <c r="F21" s="8">
        <f t="shared" si="0"/>
        <v>1007.5</v>
      </c>
      <c r="G21" s="86">
        <f t="shared" ref="G21" si="10">F21+F22</f>
        <v>2437.5</v>
      </c>
      <c r="H21" s="90">
        <v>1</v>
      </c>
      <c r="I21" s="94">
        <v>0</v>
      </c>
      <c r="J21" s="99">
        <f>G21*H21+I21</f>
        <v>2437.5</v>
      </c>
    </row>
    <row r="22" spans="1:11" ht="15.75">
      <c r="A22" s="79"/>
      <c r="B22" s="83"/>
      <c r="C22" s="6" t="s">
        <v>77</v>
      </c>
      <c r="D22" s="8">
        <v>22</v>
      </c>
      <c r="E22" s="8">
        <v>65</v>
      </c>
      <c r="F22" s="8">
        <f t="shared" si="0"/>
        <v>1430</v>
      </c>
      <c r="G22" s="87"/>
      <c r="H22" s="91"/>
      <c r="I22" s="95"/>
      <c r="J22" s="100"/>
    </row>
    <row r="23" spans="1:11" ht="15.75">
      <c r="A23" s="76" t="s">
        <v>94</v>
      </c>
      <c r="B23" s="80" t="s">
        <v>95</v>
      </c>
      <c r="C23" s="4" t="s">
        <v>76</v>
      </c>
      <c r="D23" s="5">
        <v>56</v>
      </c>
      <c r="E23" s="5">
        <v>32.5</v>
      </c>
      <c r="F23" s="5">
        <f t="shared" si="0"/>
        <v>1820</v>
      </c>
      <c r="G23" s="84">
        <f t="shared" ref="G23" si="11">F23+F24</f>
        <v>2925</v>
      </c>
      <c r="H23" s="88">
        <v>1.2</v>
      </c>
      <c r="I23" s="92">
        <v>0</v>
      </c>
      <c r="J23" s="97">
        <f>G23*H23+I23</f>
        <v>3510</v>
      </c>
    </row>
    <row r="24" spans="1:11" ht="15.75">
      <c r="A24" s="77"/>
      <c r="B24" s="81"/>
      <c r="C24" s="4" t="s">
        <v>77</v>
      </c>
      <c r="D24" s="5">
        <v>17</v>
      </c>
      <c r="E24" s="5">
        <v>65</v>
      </c>
      <c r="F24" s="5">
        <f t="shared" si="0"/>
        <v>1105</v>
      </c>
      <c r="G24" s="85"/>
      <c r="H24" s="89"/>
      <c r="I24" s="93"/>
      <c r="J24" s="98"/>
    </row>
    <row r="25" spans="1:11" ht="15.75">
      <c r="A25" s="78" t="s">
        <v>96</v>
      </c>
      <c r="B25" s="82" t="s">
        <v>97</v>
      </c>
      <c r="C25" s="6" t="s">
        <v>76</v>
      </c>
      <c r="D25" s="8">
        <v>0</v>
      </c>
      <c r="E25" s="8">
        <v>32.5</v>
      </c>
      <c r="F25" s="8">
        <f t="shared" si="0"/>
        <v>0</v>
      </c>
      <c r="G25" s="86">
        <f t="shared" ref="G25:G27" si="12">F25+F26</f>
        <v>6045</v>
      </c>
      <c r="H25" s="90">
        <v>1</v>
      </c>
      <c r="I25" s="94">
        <v>0</v>
      </c>
      <c r="J25" s="99">
        <f>G25*H25+I25</f>
        <v>6045</v>
      </c>
      <c r="K25" s="96"/>
    </row>
    <row r="26" spans="1:11" ht="15.75">
      <c r="A26" s="79"/>
      <c r="B26" s="83"/>
      <c r="C26" s="6" t="s">
        <v>77</v>
      </c>
      <c r="D26" s="8">
        <v>93</v>
      </c>
      <c r="E26" s="8">
        <v>65</v>
      </c>
      <c r="F26" s="8">
        <f t="shared" si="0"/>
        <v>6045</v>
      </c>
      <c r="G26" s="87"/>
      <c r="H26" s="91"/>
      <c r="I26" s="95"/>
      <c r="J26" s="100"/>
      <c r="K26" s="96"/>
    </row>
    <row r="27" spans="1:11" ht="15.75">
      <c r="A27" s="76" t="s">
        <v>29</v>
      </c>
      <c r="B27" s="80" t="s">
        <v>98</v>
      </c>
      <c r="C27" s="4" t="s">
        <v>76</v>
      </c>
      <c r="D27" s="5">
        <v>44</v>
      </c>
      <c r="E27" s="5">
        <v>32.5</v>
      </c>
      <c r="F27" s="5">
        <f t="shared" si="0"/>
        <v>1430</v>
      </c>
      <c r="G27" s="84">
        <f t="shared" si="12"/>
        <v>1430</v>
      </c>
      <c r="H27" s="88">
        <v>1.2</v>
      </c>
      <c r="I27" s="92">
        <v>0</v>
      </c>
      <c r="J27" s="97">
        <f>G27*H27+I27</f>
        <v>1716</v>
      </c>
    </row>
    <row r="28" spans="1:11" ht="15.75">
      <c r="A28" s="77"/>
      <c r="B28" s="81"/>
      <c r="C28" s="4" t="s">
        <v>77</v>
      </c>
      <c r="D28" s="5">
        <v>0</v>
      </c>
      <c r="E28" s="5">
        <v>65</v>
      </c>
      <c r="F28" s="5">
        <f t="shared" si="0"/>
        <v>0</v>
      </c>
      <c r="G28" s="85"/>
      <c r="H28" s="89"/>
      <c r="I28" s="93"/>
      <c r="J28" s="98"/>
    </row>
    <row r="29" spans="1:11" ht="15.75">
      <c r="A29" s="78" t="s">
        <v>99</v>
      </c>
      <c r="B29" s="82" t="s">
        <v>100</v>
      </c>
      <c r="C29" s="6" t="s">
        <v>76</v>
      </c>
      <c r="D29" s="8">
        <v>22</v>
      </c>
      <c r="E29" s="8">
        <v>32.5</v>
      </c>
      <c r="F29" s="8">
        <f t="shared" si="0"/>
        <v>715</v>
      </c>
      <c r="G29" s="86">
        <f>F29+F30</f>
        <v>1560</v>
      </c>
      <c r="H29" s="90">
        <v>1</v>
      </c>
      <c r="I29" s="94">
        <v>2000</v>
      </c>
      <c r="J29" s="99">
        <f>G29*H29+I29</f>
        <v>3560</v>
      </c>
    </row>
    <row r="30" spans="1:11" ht="15.75">
      <c r="A30" s="79"/>
      <c r="B30" s="83"/>
      <c r="C30" s="6" t="s">
        <v>77</v>
      </c>
      <c r="D30" s="8">
        <v>13</v>
      </c>
      <c r="E30" s="8">
        <v>65</v>
      </c>
      <c r="F30" s="8">
        <f t="shared" ref="F30:F32" si="13">D30*E30</f>
        <v>845</v>
      </c>
      <c r="G30" s="87"/>
      <c r="H30" s="91"/>
      <c r="I30" s="95"/>
      <c r="J30" s="100"/>
    </row>
    <row r="31" spans="1:11" ht="15.75">
      <c r="A31" s="76" t="s">
        <v>101</v>
      </c>
      <c r="B31" s="80" t="s">
        <v>102</v>
      </c>
      <c r="C31" s="4" t="s">
        <v>76</v>
      </c>
      <c r="D31" s="5">
        <v>5</v>
      </c>
      <c r="E31" s="5">
        <v>32.5</v>
      </c>
      <c r="F31" s="5">
        <f t="shared" si="13"/>
        <v>162.5</v>
      </c>
      <c r="G31" s="84">
        <f t="shared" ref="G31" si="14">F31+F32</f>
        <v>617.5</v>
      </c>
      <c r="H31" s="88">
        <v>1</v>
      </c>
      <c r="I31" s="92">
        <v>0</v>
      </c>
      <c r="J31" s="97">
        <f>G31*H31+I31</f>
        <v>617.5</v>
      </c>
    </row>
    <row r="32" spans="1:11" ht="15.75">
      <c r="A32" s="77"/>
      <c r="B32" s="81"/>
      <c r="C32" s="4" t="s">
        <v>77</v>
      </c>
      <c r="D32" s="5">
        <v>7</v>
      </c>
      <c r="E32" s="5">
        <v>65</v>
      </c>
      <c r="F32" s="5">
        <f t="shared" si="13"/>
        <v>455</v>
      </c>
      <c r="G32" s="85"/>
      <c r="H32" s="89"/>
      <c r="I32" s="93"/>
      <c r="J32" s="98"/>
    </row>
    <row r="33" spans="1:10" ht="15.75">
      <c r="A33" s="78" t="s">
        <v>103</v>
      </c>
      <c r="B33" s="82" t="s">
        <v>79</v>
      </c>
      <c r="C33" s="6" t="s">
        <v>76</v>
      </c>
      <c r="D33" s="8">
        <v>0</v>
      </c>
      <c r="E33" s="8">
        <v>32.5</v>
      </c>
      <c r="F33" s="8">
        <f t="shared" ref="F33:F36" si="15">D33*E33</f>
        <v>0</v>
      </c>
      <c r="G33" s="86">
        <f t="shared" ref="G33" si="16">F33+F34</f>
        <v>2860</v>
      </c>
      <c r="H33" s="90">
        <v>1</v>
      </c>
      <c r="I33" s="94">
        <v>0</v>
      </c>
      <c r="J33" s="99">
        <f>G33*H33+I33</f>
        <v>2860</v>
      </c>
    </row>
    <row r="34" spans="1:10" ht="15.75">
      <c r="A34" s="79"/>
      <c r="B34" s="83"/>
      <c r="C34" s="6" t="s">
        <v>77</v>
      </c>
      <c r="D34" s="8">
        <v>44</v>
      </c>
      <c r="E34" s="8">
        <v>65</v>
      </c>
      <c r="F34" s="8">
        <f t="shared" si="15"/>
        <v>2860</v>
      </c>
      <c r="G34" s="87"/>
      <c r="H34" s="91"/>
      <c r="I34" s="95"/>
      <c r="J34" s="100"/>
    </row>
    <row r="35" spans="1:10" ht="15.75">
      <c r="A35" s="76" t="s">
        <v>104</v>
      </c>
      <c r="B35" s="80" t="s">
        <v>105</v>
      </c>
      <c r="C35" s="4" t="s">
        <v>76</v>
      </c>
      <c r="D35" s="5">
        <v>12</v>
      </c>
      <c r="E35" s="5">
        <v>32.5</v>
      </c>
      <c r="F35" s="5">
        <f t="shared" si="15"/>
        <v>390</v>
      </c>
      <c r="G35" s="84">
        <f t="shared" ref="G35" si="17">F35+F36</f>
        <v>975</v>
      </c>
      <c r="H35" s="88">
        <v>1.2</v>
      </c>
      <c r="I35" s="92">
        <v>0</v>
      </c>
      <c r="J35" s="97">
        <f>G35*H35+I35</f>
        <v>1170</v>
      </c>
    </row>
    <row r="36" spans="1:10" ht="15.75">
      <c r="A36" s="77"/>
      <c r="B36" s="81"/>
      <c r="C36" s="4" t="s">
        <v>77</v>
      </c>
      <c r="D36" s="5">
        <v>9</v>
      </c>
      <c r="E36" s="5">
        <v>65</v>
      </c>
      <c r="F36" s="5">
        <f t="shared" si="15"/>
        <v>585</v>
      </c>
      <c r="G36" s="85"/>
      <c r="H36" s="89"/>
      <c r="I36" s="93"/>
      <c r="J36" s="98"/>
    </row>
    <row r="37" spans="1:10" ht="15.75">
      <c r="A37" s="10" t="s">
        <v>64</v>
      </c>
      <c r="B37" s="10"/>
      <c r="C37" s="10"/>
      <c r="D37" s="11">
        <f>SUM(D3:D32)</f>
        <v>820</v>
      </c>
      <c r="E37" s="12"/>
      <c r="F37" s="12"/>
      <c r="G37" s="12"/>
      <c r="H37" s="12"/>
      <c r="I37" s="12"/>
      <c r="J37" s="17">
        <f>SUM(J3:J36)</f>
        <v>59386.5</v>
      </c>
    </row>
    <row r="38" spans="1:10">
      <c r="J38" s="18"/>
    </row>
  </sheetData>
  <mergeCells count="104">
    <mergeCell ref="K19:K20"/>
    <mergeCell ref="K25:K26"/>
    <mergeCell ref="I35:I36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H21:H22"/>
    <mergeCell ref="H23:H24"/>
    <mergeCell ref="H25:H26"/>
    <mergeCell ref="H27:H28"/>
    <mergeCell ref="H29:H30"/>
    <mergeCell ref="H31:H32"/>
    <mergeCell ref="H33:H34"/>
    <mergeCell ref="H35:H36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G3:G4"/>
    <mergeCell ref="G5:G6"/>
    <mergeCell ref="G7:G8"/>
    <mergeCell ref="G9:G10"/>
    <mergeCell ref="G11:G12"/>
    <mergeCell ref="G13:G14"/>
    <mergeCell ref="G15:G16"/>
    <mergeCell ref="G17:G18"/>
  </mergeCells>
  <pageMargins left="0.7" right="0.7" top="0.75" bottom="0.75" header="0.3" footer="0.3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2022-12-12T10:20:00Z</cp:lastPrinted>
  <dcterms:created xsi:type="dcterms:W3CDTF">2018-11-27T07:06:00Z</dcterms:created>
  <dcterms:modified xsi:type="dcterms:W3CDTF">2024-02-01T13:36:19Z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A4262C09027A437F9645E2F9A25E24EC_12</vt:lpwstr>
  </property>
  <property fmtid="{D5CDD505-2E9C-101B-9397-08002B2CF9AE}" pid="3" name="KSOProductBuildVer">
    <vt:lpwstr>1033-12.2.0.13359</vt:lpwstr>
  </property>
</Properties>
</file>