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PIENEMTIE dokumenti\"/>
    </mc:Choice>
  </mc:AlternateContent>
  <xr:revisionPtr revIDLastSave="0" documentId="8_{E8AC9009-0719-45F3-9FAC-85535D96E490}" xr6:coauthVersionLast="47" xr6:coauthVersionMax="47" xr10:uidLastSave="{00000000-0000-0000-0000-000000000000}"/>
  <bookViews>
    <workbookView xWindow="1080" yWindow="1080" windowWidth="21600" windowHeight="11295" tabRatio="889" activeTab="13" xr2:uid="{00000000-000D-0000-FFFF-FFFF00000000}"/>
  </bookViews>
  <sheets>
    <sheet name="01" sheetId="169" r:id="rId1"/>
    <sheet name="02" sheetId="170" r:id="rId2"/>
    <sheet name="03" sheetId="171" r:id="rId3"/>
    <sheet name="04" sheetId="172" r:id="rId4"/>
    <sheet name="05" sheetId="173" r:id="rId5"/>
    <sheet name="06" sheetId="174" r:id="rId6"/>
    <sheet name="07" sheetId="175" r:id="rId7"/>
    <sheet name="08" sheetId="176" r:id="rId8"/>
    <sheet name="09" sheetId="177" r:id="rId9"/>
    <sheet name="10" sheetId="178" r:id="rId10"/>
    <sheet name="11" sheetId="179" r:id="rId11"/>
    <sheet name="12" sheetId="180" r:id="rId12"/>
    <sheet name="13" sheetId="181" r:id="rId13"/>
    <sheet name="14" sheetId="18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80" l="1"/>
  <c r="H51" i="182" l="1"/>
  <c r="F51" i="182"/>
  <c r="F52" i="182" s="1"/>
  <c r="H48" i="182"/>
  <c r="F48" i="182"/>
  <c r="F49" i="182" s="1"/>
  <c r="I46" i="182"/>
  <c r="I44" i="182"/>
  <c r="I42" i="182"/>
  <c r="I40" i="182"/>
  <c r="F40" i="182"/>
  <c r="H35" i="182"/>
  <c r="E35" i="182"/>
  <c r="F35" i="182" s="1"/>
  <c r="H34" i="182"/>
  <c r="F34" i="182"/>
  <c r="I34" i="182" s="1"/>
  <c r="H33" i="182"/>
  <c r="F33" i="182"/>
  <c r="H32" i="182"/>
  <c r="F32" i="182"/>
  <c r="H31" i="182"/>
  <c r="D31" i="182"/>
  <c r="F31" i="182" s="1"/>
  <c r="H30" i="182"/>
  <c r="D30" i="182"/>
  <c r="F30" i="182" s="1"/>
  <c r="I30" i="182" s="1"/>
  <c r="H29" i="182"/>
  <c r="D29" i="182"/>
  <c r="F29" i="182" s="1"/>
  <c r="H28" i="182"/>
  <c r="D28" i="182"/>
  <c r="F28" i="182" s="1"/>
  <c r="H27" i="182"/>
  <c r="D27" i="182"/>
  <c r="F27" i="182" s="1"/>
  <c r="H26" i="182"/>
  <c r="D26" i="182"/>
  <c r="F26" i="182" s="1"/>
  <c r="I26" i="182" s="1"/>
  <c r="H25" i="182"/>
  <c r="D25" i="182"/>
  <c r="F25" i="182" s="1"/>
  <c r="H24" i="182"/>
  <c r="F24" i="182"/>
  <c r="H23" i="182"/>
  <c r="I23" i="182" s="1"/>
  <c r="F23" i="182"/>
  <c r="H22" i="182"/>
  <c r="F22" i="182"/>
  <c r="H21" i="182"/>
  <c r="F21" i="182"/>
  <c r="H20" i="182"/>
  <c r="F20" i="182"/>
  <c r="H19" i="182"/>
  <c r="F19" i="182"/>
  <c r="H18" i="182"/>
  <c r="F18" i="182"/>
  <c r="E15" i="182"/>
  <c r="J13" i="182"/>
  <c r="E13" i="182"/>
  <c r="K13" i="182" s="1"/>
  <c r="J12" i="182"/>
  <c r="E12" i="182"/>
  <c r="K12" i="182" s="1"/>
  <c r="J11" i="182"/>
  <c r="E11" i="182"/>
  <c r="K11" i="182" s="1"/>
  <c r="J10" i="182"/>
  <c r="E10" i="182"/>
  <c r="K10" i="182" s="1"/>
  <c r="D8" i="182"/>
  <c r="H51" i="181"/>
  <c r="F51" i="181"/>
  <c r="F52" i="181" s="1"/>
  <c r="H48" i="181"/>
  <c r="F48" i="181"/>
  <c r="I46" i="181"/>
  <c r="I44" i="181"/>
  <c r="I42" i="181"/>
  <c r="I40" i="181"/>
  <c r="F40" i="181"/>
  <c r="H35" i="181"/>
  <c r="E35" i="181"/>
  <c r="F35" i="181" s="1"/>
  <c r="I35" i="181" s="1"/>
  <c r="H34" i="181"/>
  <c r="F34" i="181"/>
  <c r="I34" i="181" s="1"/>
  <c r="H33" i="181"/>
  <c r="F33" i="181"/>
  <c r="I33" i="181" s="1"/>
  <c r="H32" i="181"/>
  <c r="F32" i="181"/>
  <c r="H31" i="181"/>
  <c r="D31" i="181"/>
  <c r="F31" i="181" s="1"/>
  <c r="I31" i="181" s="1"/>
  <c r="H30" i="181"/>
  <c r="D30" i="181"/>
  <c r="F30" i="181" s="1"/>
  <c r="I30" i="181" s="1"/>
  <c r="H29" i="181"/>
  <c r="F29" i="181"/>
  <c r="I29" i="181" s="1"/>
  <c r="D29" i="181"/>
  <c r="H28" i="181"/>
  <c r="D28" i="181"/>
  <c r="F28" i="181" s="1"/>
  <c r="H27" i="181"/>
  <c r="D27" i="181"/>
  <c r="F27" i="181" s="1"/>
  <c r="H26" i="181"/>
  <c r="D26" i="181"/>
  <c r="F26" i="181" s="1"/>
  <c r="H25" i="181"/>
  <c r="D25" i="181"/>
  <c r="F25" i="181" s="1"/>
  <c r="H24" i="181"/>
  <c r="F24" i="181"/>
  <c r="H23" i="181"/>
  <c r="F23" i="181"/>
  <c r="H22" i="181"/>
  <c r="F22" i="181"/>
  <c r="H21" i="181"/>
  <c r="F21" i="181"/>
  <c r="H20" i="181"/>
  <c r="F20" i="181"/>
  <c r="H19" i="181"/>
  <c r="F19" i="181"/>
  <c r="I19" i="181" s="1"/>
  <c r="H18" i="181"/>
  <c r="F18" i="181"/>
  <c r="E15" i="181"/>
  <c r="J13" i="181"/>
  <c r="E13" i="181"/>
  <c r="K13" i="181" s="1"/>
  <c r="J12" i="181"/>
  <c r="E12" i="181"/>
  <c r="K12" i="181" s="1"/>
  <c r="K11" i="181"/>
  <c r="J11" i="181"/>
  <c r="E11" i="181"/>
  <c r="J10" i="181"/>
  <c r="E10" i="181"/>
  <c r="K10" i="181" s="1"/>
  <c r="D8" i="181"/>
  <c r="H51" i="180"/>
  <c r="F51" i="180"/>
  <c r="I51" i="180" s="1"/>
  <c r="I52" i="180" s="1"/>
  <c r="H48" i="180"/>
  <c r="F48" i="180"/>
  <c r="F49" i="180" s="1"/>
  <c r="I46" i="180"/>
  <c r="I44" i="180"/>
  <c r="I42" i="180"/>
  <c r="I40" i="180"/>
  <c r="F40" i="180"/>
  <c r="H35" i="180"/>
  <c r="E35" i="180"/>
  <c r="F35" i="180" s="1"/>
  <c r="I35" i="180" s="1"/>
  <c r="H34" i="180"/>
  <c r="I34" i="180" s="1"/>
  <c r="F34" i="180"/>
  <c r="H33" i="180"/>
  <c r="F33" i="180"/>
  <c r="H32" i="180"/>
  <c r="F32" i="180"/>
  <c r="I32" i="180" s="1"/>
  <c r="H31" i="180"/>
  <c r="D31" i="180"/>
  <c r="F31" i="180" s="1"/>
  <c r="H30" i="180"/>
  <c r="D30" i="180"/>
  <c r="F30" i="180" s="1"/>
  <c r="H29" i="180"/>
  <c r="D29" i="180"/>
  <c r="F29" i="180" s="1"/>
  <c r="I29" i="180" s="1"/>
  <c r="H28" i="180"/>
  <c r="D28" i="180"/>
  <c r="F28" i="180" s="1"/>
  <c r="I28" i="180" s="1"/>
  <c r="H27" i="180"/>
  <c r="D27" i="180"/>
  <c r="F27" i="180" s="1"/>
  <c r="I27" i="180" s="1"/>
  <c r="H26" i="180"/>
  <c r="D26" i="180"/>
  <c r="F26" i="180" s="1"/>
  <c r="I26" i="180" s="1"/>
  <c r="H25" i="180"/>
  <c r="D25" i="180"/>
  <c r="F25" i="180" s="1"/>
  <c r="I25" i="180" s="1"/>
  <c r="H24" i="180"/>
  <c r="F24" i="180"/>
  <c r="H23" i="180"/>
  <c r="F23" i="180"/>
  <c r="H22" i="180"/>
  <c r="F22" i="180"/>
  <c r="I22" i="180" s="1"/>
  <c r="H21" i="180"/>
  <c r="F21" i="180"/>
  <c r="I21" i="180" s="1"/>
  <c r="H20" i="180"/>
  <c r="F20" i="180"/>
  <c r="I20" i="180" s="1"/>
  <c r="H19" i="180"/>
  <c r="F19" i="180"/>
  <c r="H18" i="180"/>
  <c r="F18" i="180"/>
  <c r="I18" i="180" s="1"/>
  <c r="E15" i="180"/>
  <c r="J13" i="180"/>
  <c r="E13" i="180"/>
  <c r="K13" i="180" s="1"/>
  <c r="K12" i="180"/>
  <c r="J12" i="180"/>
  <c r="J11" i="180"/>
  <c r="E11" i="180"/>
  <c r="K11" i="180" s="1"/>
  <c r="J10" i="180"/>
  <c r="E10" i="180"/>
  <c r="K10" i="180" s="1"/>
  <c r="D8" i="180"/>
  <c r="H51" i="179"/>
  <c r="F51" i="179"/>
  <c r="F52" i="179" s="1"/>
  <c r="H48" i="179"/>
  <c r="F48" i="179"/>
  <c r="I46" i="179"/>
  <c r="I44" i="179"/>
  <c r="I42" i="179"/>
  <c r="I40" i="179"/>
  <c r="F40" i="179"/>
  <c r="H35" i="179"/>
  <c r="E35" i="179"/>
  <c r="F35" i="179" s="1"/>
  <c r="I35" i="179" s="1"/>
  <c r="H34" i="179"/>
  <c r="F34" i="179"/>
  <c r="I34" i="179" s="1"/>
  <c r="H33" i="179"/>
  <c r="F33" i="179"/>
  <c r="H32" i="179"/>
  <c r="F32" i="179"/>
  <c r="H31" i="179"/>
  <c r="D31" i="179"/>
  <c r="F31" i="179" s="1"/>
  <c r="I31" i="179" s="1"/>
  <c r="H30" i="179"/>
  <c r="D30" i="179"/>
  <c r="F30" i="179" s="1"/>
  <c r="H29" i="179"/>
  <c r="D29" i="179"/>
  <c r="F29" i="179" s="1"/>
  <c r="I29" i="179" s="1"/>
  <c r="H28" i="179"/>
  <c r="D28" i="179"/>
  <c r="F28" i="179" s="1"/>
  <c r="H27" i="179"/>
  <c r="D27" i="179"/>
  <c r="F27" i="179" s="1"/>
  <c r="I27" i="179" s="1"/>
  <c r="H26" i="179"/>
  <c r="D26" i="179"/>
  <c r="F26" i="179" s="1"/>
  <c r="I26" i="179" s="1"/>
  <c r="H25" i="179"/>
  <c r="D25" i="179"/>
  <c r="F25" i="179" s="1"/>
  <c r="I25" i="179" s="1"/>
  <c r="H24" i="179"/>
  <c r="F24" i="179"/>
  <c r="I24" i="179" s="1"/>
  <c r="H23" i="179"/>
  <c r="F23" i="179"/>
  <c r="H22" i="179"/>
  <c r="F22" i="179"/>
  <c r="H21" i="179"/>
  <c r="I21" i="179" s="1"/>
  <c r="F21" i="179"/>
  <c r="H20" i="179"/>
  <c r="F20" i="179"/>
  <c r="H19" i="179"/>
  <c r="F19" i="179"/>
  <c r="H18" i="179"/>
  <c r="F18" i="179"/>
  <c r="E15" i="179"/>
  <c r="J13" i="179"/>
  <c r="E13" i="179"/>
  <c r="K13" i="179" s="1"/>
  <c r="J12" i="179"/>
  <c r="E12" i="179"/>
  <c r="K12" i="179" s="1"/>
  <c r="J11" i="179"/>
  <c r="E11" i="179"/>
  <c r="K11" i="179" s="1"/>
  <c r="J10" i="179"/>
  <c r="E10" i="179"/>
  <c r="K10" i="179" s="1"/>
  <c r="D8" i="179"/>
  <c r="H51" i="178"/>
  <c r="F51" i="178"/>
  <c r="F52" i="178" s="1"/>
  <c r="H48" i="178"/>
  <c r="F48" i="178"/>
  <c r="F49" i="178" s="1"/>
  <c r="I46" i="178"/>
  <c r="I44" i="178"/>
  <c r="I42" i="178"/>
  <c r="I40" i="178"/>
  <c r="F40" i="178"/>
  <c r="H35" i="178"/>
  <c r="E35" i="178"/>
  <c r="F35" i="178" s="1"/>
  <c r="H34" i="178"/>
  <c r="F34" i="178"/>
  <c r="H33" i="178"/>
  <c r="F33" i="178"/>
  <c r="I33" i="178" s="1"/>
  <c r="H32" i="178"/>
  <c r="F32" i="178"/>
  <c r="I32" i="178" s="1"/>
  <c r="H31" i="178"/>
  <c r="D31" i="178"/>
  <c r="F31" i="178" s="1"/>
  <c r="I31" i="178" s="1"/>
  <c r="H30" i="178"/>
  <c r="D30" i="178"/>
  <c r="F30" i="178" s="1"/>
  <c r="H29" i="178"/>
  <c r="D29" i="178"/>
  <c r="F29" i="178" s="1"/>
  <c r="I29" i="178" s="1"/>
  <c r="H28" i="178"/>
  <c r="D28" i="178"/>
  <c r="F28" i="178" s="1"/>
  <c r="H27" i="178"/>
  <c r="F27" i="178"/>
  <c r="I27" i="178" s="1"/>
  <c r="D27" i="178"/>
  <c r="H26" i="178"/>
  <c r="D26" i="178"/>
  <c r="F26" i="178" s="1"/>
  <c r="H25" i="178"/>
  <c r="D25" i="178"/>
  <c r="F25" i="178" s="1"/>
  <c r="I25" i="178" s="1"/>
  <c r="H24" i="178"/>
  <c r="F24" i="178"/>
  <c r="I24" i="178" s="1"/>
  <c r="H23" i="178"/>
  <c r="F23" i="178"/>
  <c r="H22" i="178"/>
  <c r="F22" i="178"/>
  <c r="I22" i="178" s="1"/>
  <c r="H21" i="178"/>
  <c r="F21" i="178"/>
  <c r="I21" i="178" s="1"/>
  <c r="H20" i="178"/>
  <c r="F20" i="178"/>
  <c r="H19" i="178"/>
  <c r="F19" i="178"/>
  <c r="H18" i="178"/>
  <c r="F18" i="178"/>
  <c r="I18" i="178" s="1"/>
  <c r="E15" i="178"/>
  <c r="J13" i="178"/>
  <c r="E13" i="178"/>
  <c r="K13" i="178" s="1"/>
  <c r="J12" i="178"/>
  <c r="E12" i="178"/>
  <c r="K12" i="178" s="1"/>
  <c r="J11" i="178"/>
  <c r="E11" i="178"/>
  <c r="K11" i="178" s="1"/>
  <c r="J10" i="178"/>
  <c r="E10" i="178"/>
  <c r="K10" i="178" s="1"/>
  <c r="D8" i="178"/>
  <c r="H51" i="177"/>
  <c r="F51" i="177"/>
  <c r="F52" i="177" s="1"/>
  <c r="H48" i="177"/>
  <c r="F48" i="177"/>
  <c r="I48" i="177" s="1"/>
  <c r="I49" i="177" s="1"/>
  <c r="I46" i="177"/>
  <c r="I44" i="177"/>
  <c r="I42" i="177"/>
  <c r="I40" i="177"/>
  <c r="F40" i="177"/>
  <c r="H35" i="177"/>
  <c r="E35" i="177"/>
  <c r="F35" i="177" s="1"/>
  <c r="I35" i="177" s="1"/>
  <c r="H34" i="177"/>
  <c r="F34" i="177"/>
  <c r="H33" i="177"/>
  <c r="F33" i="177"/>
  <c r="I33" i="177" s="1"/>
  <c r="H32" i="177"/>
  <c r="F32" i="177"/>
  <c r="I32" i="177" s="1"/>
  <c r="H31" i="177"/>
  <c r="D31" i="177"/>
  <c r="F31" i="177" s="1"/>
  <c r="H30" i="177"/>
  <c r="D30" i="177"/>
  <c r="F30" i="177" s="1"/>
  <c r="H29" i="177"/>
  <c r="D29" i="177"/>
  <c r="F29" i="177" s="1"/>
  <c r="I29" i="177" s="1"/>
  <c r="H28" i="177"/>
  <c r="D28" i="177"/>
  <c r="F28" i="177" s="1"/>
  <c r="I28" i="177" s="1"/>
  <c r="H27" i="177"/>
  <c r="D27" i="177"/>
  <c r="F27" i="177" s="1"/>
  <c r="I27" i="177" s="1"/>
  <c r="H26" i="177"/>
  <c r="D26" i="177"/>
  <c r="F26" i="177" s="1"/>
  <c r="H25" i="177"/>
  <c r="D25" i="177"/>
  <c r="F25" i="177" s="1"/>
  <c r="I25" i="177" s="1"/>
  <c r="H24" i="177"/>
  <c r="F24" i="177"/>
  <c r="H23" i="177"/>
  <c r="F23" i="177"/>
  <c r="H22" i="177"/>
  <c r="F22" i="177"/>
  <c r="I22" i="177" s="1"/>
  <c r="H21" i="177"/>
  <c r="F21" i="177"/>
  <c r="I21" i="177" s="1"/>
  <c r="H20" i="177"/>
  <c r="F20" i="177"/>
  <c r="I20" i="177" s="1"/>
  <c r="H19" i="177"/>
  <c r="F19" i="177"/>
  <c r="I19" i="177" s="1"/>
  <c r="H18" i="177"/>
  <c r="F18" i="177"/>
  <c r="I18" i="177" s="1"/>
  <c r="E15" i="177"/>
  <c r="J13" i="177"/>
  <c r="E13" i="177"/>
  <c r="K13" i="177" s="1"/>
  <c r="J12" i="177"/>
  <c r="E12" i="177"/>
  <c r="K12" i="177" s="1"/>
  <c r="J11" i="177"/>
  <c r="E11" i="177"/>
  <c r="K11" i="177" s="1"/>
  <c r="J10" i="177"/>
  <c r="E10" i="177"/>
  <c r="K10" i="177" s="1"/>
  <c r="D8" i="177"/>
  <c r="H51" i="176"/>
  <c r="F51" i="176"/>
  <c r="F52" i="176" s="1"/>
  <c r="H48" i="176"/>
  <c r="F48" i="176"/>
  <c r="F49" i="176" s="1"/>
  <c r="I46" i="176"/>
  <c r="I44" i="176"/>
  <c r="I42" i="176"/>
  <c r="I40" i="176"/>
  <c r="F40" i="176"/>
  <c r="H35" i="176"/>
  <c r="E35" i="176"/>
  <c r="F35" i="176" s="1"/>
  <c r="I35" i="176" s="1"/>
  <c r="H34" i="176"/>
  <c r="F34" i="176"/>
  <c r="I34" i="176" s="1"/>
  <c r="H33" i="176"/>
  <c r="F33" i="176"/>
  <c r="H32" i="176"/>
  <c r="F32" i="176"/>
  <c r="H31" i="176"/>
  <c r="D31" i="176"/>
  <c r="F31" i="176" s="1"/>
  <c r="I31" i="176" s="1"/>
  <c r="H30" i="176"/>
  <c r="D30" i="176"/>
  <c r="F30" i="176" s="1"/>
  <c r="I30" i="176" s="1"/>
  <c r="H29" i="176"/>
  <c r="D29" i="176"/>
  <c r="F29" i="176" s="1"/>
  <c r="I29" i="176" s="1"/>
  <c r="H28" i="176"/>
  <c r="D28" i="176"/>
  <c r="F28" i="176" s="1"/>
  <c r="H27" i="176"/>
  <c r="D27" i="176"/>
  <c r="F27" i="176" s="1"/>
  <c r="H26" i="176"/>
  <c r="D26" i="176"/>
  <c r="F26" i="176" s="1"/>
  <c r="I26" i="176" s="1"/>
  <c r="H25" i="176"/>
  <c r="F25" i="176"/>
  <c r="I25" i="176" s="1"/>
  <c r="D25" i="176"/>
  <c r="H24" i="176"/>
  <c r="F24" i="176"/>
  <c r="H23" i="176"/>
  <c r="F23" i="176"/>
  <c r="H22" i="176"/>
  <c r="F22" i="176"/>
  <c r="H21" i="176"/>
  <c r="F21" i="176"/>
  <c r="H20" i="176"/>
  <c r="F20" i="176"/>
  <c r="I20" i="176" s="1"/>
  <c r="H19" i="176"/>
  <c r="F19" i="176"/>
  <c r="I19" i="176" s="1"/>
  <c r="H18" i="176"/>
  <c r="F18" i="176"/>
  <c r="E15" i="176"/>
  <c r="K13" i="176"/>
  <c r="J13" i="176"/>
  <c r="E13" i="176"/>
  <c r="J12" i="176"/>
  <c r="E12" i="176"/>
  <c r="K12" i="176" s="1"/>
  <c r="J11" i="176"/>
  <c r="E11" i="176"/>
  <c r="K11" i="176" s="1"/>
  <c r="J10" i="176"/>
  <c r="E10" i="176"/>
  <c r="K10" i="176" s="1"/>
  <c r="D8" i="176"/>
  <c r="H51" i="175"/>
  <c r="F51" i="175"/>
  <c r="F52" i="175" s="1"/>
  <c r="H48" i="175"/>
  <c r="F48" i="175"/>
  <c r="F49" i="175" s="1"/>
  <c r="I46" i="175"/>
  <c r="I44" i="175"/>
  <c r="I42" i="175"/>
  <c r="I40" i="175"/>
  <c r="F40" i="175"/>
  <c r="H35" i="175"/>
  <c r="E35" i="175"/>
  <c r="F35" i="175" s="1"/>
  <c r="I35" i="175" s="1"/>
  <c r="H34" i="175"/>
  <c r="F34" i="175"/>
  <c r="H33" i="175"/>
  <c r="F33" i="175"/>
  <c r="H32" i="175"/>
  <c r="F32" i="175"/>
  <c r="I32" i="175" s="1"/>
  <c r="H31" i="175"/>
  <c r="D31" i="175"/>
  <c r="F31" i="175" s="1"/>
  <c r="I31" i="175" s="1"/>
  <c r="H30" i="175"/>
  <c r="D30" i="175"/>
  <c r="F30" i="175" s="1"/>
  <c r="H29" i="175"/>
  <c r="D29" i="175"/>
  <c r="F29" i="175" s="1"/>
  <c r="I29" i="175" s="1"/>
  <c r="H28" i="175"/>
  <c r="D28" i="175"/>
  <c r="F28" i="175" s="1"/>
  <c r="H27" i="175"/>
  <c r="F27" i="175"/>
  <c r="I27" i="175" s="1"/>
  <c r="D27" i="175"/>
  <c r="H26" i="175"/>
  <c r="D26" i="175"/>
  <c r="F26" i="175" s="1"/>
  <c r="H25" i="175"/>
  <c r="D25" i="175"/>
  <c r="F25" i="175" s="1"/>
  <c r="I25" i="175" s="1"/>
  <c r="H24" i="175"/>
  <c r="F24" i="175"/>
  <c r="I24" i="175" s="1"/>
  <c r="H23" i="175"/>
  <c r="F23" i="175"/>
  <c r="H22" i="175"/>
  <c r="I22" i="175" s="1"/>
  <c r="F22" i="175"/>
  <c r="H21" i="175"/>
  <c r="F21" i="175"/>
  <c r="I21" i="175" s="1"/>
  <c r="H20" i="175"/>
  <c r="F20" i="175"/>
  <c r="I20" i="175" s="1"/>
  <c r="H19" i="175"/>
  <c r="F19" i="175"/>
  <c r="I19" i="175" s="1"/>
  <c r="H18" i="175"/>
  <c r="F18" i="175"/>
  <c r="I18" i="175" s="1"/>
  <c r="E15" i="175"/>
  <c r="J13" i="175"/>
  <c r="E13" i="175"/>
  <c r="K13" i="175" s="1"/>
  <c r="J12" i="175"/>
  <c r="E12" i="175"/>
  <c r="K12" i="175" s="1"/>
  <c r="J11" i="175"/>
  <c r="E11" i="175"/>
  <c r="K11" i="175" s="1"/>
  <c r="J10" i="175"/>
  <c r="E10" i="175"/>
  <c r="K10" i="175" s="1"/>
  <c r="D8" i="175"/>
  <c r="H51" i="174"/>
  <c r="F51" i="174"/>
  <c r="F52" i="174" s="1"/>
  <c r="H48" i="174"/>
  <c r="F48" i="174"/>
  <c r="I48" i="174" s="1"/>
  <c r="I49" i="174" s="1"/>
  <c r="I46" i="174"/>
  <c r="I44" i="174"/>
  <c r="I42" i="174"/>
  <c r="I40" i="174"/>
  <c r="F40" i="174"/>
  <c r="H35" i="174"/>
  <c r="E35" i="174"/>
  <c r="F35" i="174" s="1"/>
  <c r="H34" i="174"/>
  <c r="F34" i="174"/>
  <c r="H33" i="174"/>
  <c r="F33" i="174"/>
  <c r="I33" i="174" s="1"/>
  <c r="H32" i="174"/>
  <c r="F32" i="174"/>
  <c r="H31" i="174"/>
  <c r="D31" i="174"/>
  <c r="F31" i="174" s="1"/>
  <c r="H30" i="174"/>
  <c r="D30" i="174"/>
  <c r="F30" i="174" s="1"/>
  <c r="H29" i="174"/>
  <c r="D29" i="174"/>
  <c r="F29" i="174" s="1"/>
  <c r="H28" i="174"/>
  <c r="D28" i="174"/>
  <c r="F28" i="174" s="1"/>
  <c r="H27" i="174"/>
  <c r="D27" i="174"/>
  <c r="F27" i="174" s="1"/>
  <c r="H26" i="174"/>
  <c r="D26" i="174"/>
  <c r="F26" i="174" s="1"/>
  <c r="H25" i="174"/>
  <c r="D25" i="174"/>
  <c r="F25" i="174" s="1"/>
  <c r="H24" i="174"/>
  <c r="F24" i="174"/>
  <c r="I24" i="174" s="1"/>
  <c r="H23" i="174"/>
  <c r="F23" i="174"/>
  <c r="H22" i="174"/>
  <c r="F22" i="174"/>
  <c r="H21" i="174"/>
  <c r="F21" i="174"/>
  <c r="I21" i="174" s="1"/>
  <c r="H20" i="174"/>
  <c r="F20" i="174"/>
  <c r="H19" i="174"/>
  <c r="F19" i="174"/>
  <c r="H18" i="174"/>
  <c r="F18" i="174"/>
  <c r="E15" i="174"/>
  <c r="J13" i="174"/>
  <c r="E13" i="174"/>
  <c r="K13" i="174" s="1"/>
  <c r="J12" i="174"/>
  <c r="E12" i="174"/>
  <c r="K12" i="174" s="1"/>
  <c r="J11" i="174"/>
  <c r="E11" i="174"/>
  <c r="K11" i="174" s="1"/>
  <c r="J10" i="174"/>
  <c r="E10" i="174"/>
  <c r="K10" i="174" s="1"/>
  <c r="D8" i="174"/>
  <c r="H51" i="173"/>
  <c r="F51" i="173"/>
  <c r="F52" i="173" s="1"/>
  <c r="H48" i="173"/>
  <c r="F48" i="173"/>
  <c r="F49" i="173" s="1"/>
  <c r="I46" i="173"/>
  <c r="I42" i="173"/>
  <c r="I40" i="173"/>
  <c r="F40" i="173"/>
  <c r="H35" i="173"/>
  <c r="E35" i="173"/>
  <c r="F35" i="173" s="1"/>
  <c r="H34" i="173"/>
  <c r="F34" i="173"/>
  <c r="I34" i="173" s="1"/>
  <c r="H33" i="173"/>
  <c r="I33" i="173" s="1"/>
  <c r="F33" i="173"/>
  <c r="H32" i="173"/>
  <c r="F32" i="173"/>
  <c r="H31" i="173"/>
  <c r="D31" i="173"/>
  <c r="F31" i="173" s="1"/>
  <c r="I31" i="173" s="1"/>
  <c r="H30" i="173"/>
  <c r="D30" i="173"/>
  <c r="F30" i="173" s="1"/>
  <c r="H29" i="173"/>
  <c r="F29" i="173"/>
  <c r="I29" i="173" s="1"/>
  <c r="D29" i="173"/>
  <c r="H28" i="173"/>
  <c r="D28" i="173"/>
  <c r="F28" i="173" s="1"/>
  <c r="H27" i="173"/>
  <c r="D27" i="173"/>
  <c r="F27" i="173" s="1"/>
  <c r="H26" i="173"/>
  <c r="D26" i="173"/>
  <c r="F26" i="173" s="1"/>
  <c r="H25" i="173"/>
  <c r="D25" i="173"/>
  <c r="F25" i="173" s="1"/>
  <c r="I25" i="173" s="1"/>
  <c r="H24" i="173"/>
  <c r="F24" i="173"/>
  <c r="I24" i="173" s="1"/>
  <c r="H23" i="173"/>
  <c r="F23" i="173"/>
  <c r="H22" i="173"/>
  <c r="I22" i="173" s="1"/>
  <c r="F22" i="173"/>
  <c r="H21" i="173"/>
  <c r="F21" i="173"/>
  <c r="H20" i="173"/>
  <c r="F20" i="173"/>
  <c r="H19" i="173"/>
  <c r="F19" i="173"/>
  <c r="H18" i="173"/>
  <c r="F18" i="173"/>
  <c r="E15" i="173"/>
  <c r="J13" i="173"/>
  <c r="E13" i="173"/>
  <c r="K13" i="173" s="1"/>
  <c r="J12" i="173"/>
  <c r="E12" i="173"/>
  <c r="K12" i="173" s="1"/>
  <c r="J11" i="173"/>
  <c r="E11" i="173"/>
  <c r="K11" i="173" s="1"/>
  <c r="J10" i="173"/>
  <c r="E10" i="173"/>
  <c r="K10" i="173" s="1"/>
  <c r="D8" i="173"/>
  <c r="H51" i="172"/>
  <c r="F51" i="172"/>
  <c r="F52" i="172" s="1"/>
  <c r="H48" i="172"/>
  <c r="F48" i="172"/>
  <c r="F49" i="172" s="1"/>
  <c r="I46" i="172"/>
  <c r="I44" i="172"/>
  <c r="I42" i="172"/>
  <c r="I40" i="172"/>
  <c r="F40" i="172"/>
  <c r="H35" i="172"/>
  <c r="E35" i="172"/>
  <c r="F35" i="172" s="1"/>
  <c r="I35" i="172" s="1"/>
  <c r="H34" i="172"/>
  <c r="F34" i="172"/>
  <c r="I33" i="172"/>
  <c r="H33" i="172"/>
  <c r="F33" i="172"/>
  <c r="H32" i="172"/>
  <c r="F32" i="172"/>
  <c r="H31" i="172"/>
  <c r="D31" i="172"/>
  <c r="F31" i="172" s="1"/>
  <c r="H30" i="172"/>
  <c r="D30" i="172"/>
  <c r="F30" i="172" s="1"/>
  <c r="I30" i="172" s="1"/>
  <c r="H29" i="172"/>
  <c r="D29" i="172"/>
  <c r="F29" i="172" s="1"/>
  <c r="H28" i="172"/>
  <c r="D28" i="172"/>
  <c r="F28" i="172" s="1"/>
  <c r="H27" i="172"/>
  <c r="D27" i="172"/>
  <c r="F27" i="172" s="1"/>
  <c r="H26" i="172"/>
  <c r="D26" i="172"/>
  <c r="F26" i="172" s="1"/>
  <c r="H25" i="172"/>
  <c r="D25" i="172"/>
  <c r="F25" i="172" s="1"/>
  <c r="I25" i="172" s="1"/>
  <c r="H24" i="172"/>
  <c r="F24" i="172"/>
  <c r="H23" i="172"/>
  <c r="F23" i="172"/>
  <c r="I23" i="172" s="1"/>
  <c r="H22" i="172"/>
  <c r="F22" i="172"/>
  <c r="I22" i="172" s="1"/>
  <c r="H21" i="172"/>
  <c r="F21" i="172"/>
  <c r="H20" i="172"/>
  <c r="F20" i="172"/>
  <c r="H19" i="172"/>
  <c r="F19" i="172"/>
  <c r="H18" i="172"/>
  <c r="F18" i="172"/>
  <c r="E15" i="172"/>
  <c r="K13" i="172"/>
  <c r="J13" i="172"/>
  <c r="E13" i="172"/>
  <c r="J12" i="172"/>
  <c r="E12" i="172"/>
  <c r="K12" i="172" s="1"/>
  <c r="J11" i="172"/>
  <c r="E11" i="172"/>
  <c r="K11" i="172" s="1"/>
  <c r="J10" i="172"/>
  <c r="E10" i="172"/>
  <c r="K10" i="172" s="1"/>
  <c r="D8" i="172"/>
  <c r="H51" i="171"/>
  <c r="F51" i="171"/>
  <c r="F52" i="171" s="1"/>
  <c r="F49" i="171"/>
  <c r="H48" i="171"/>
  <c r="I48" i="171" s="1"/>
  <c r="I49" i="171" s="1"/>
  <c r="F48" i="171"/>
  <c r="I46" i="171"/>
  <c r="I44" i="171"/>
  <c r="I42" i="171"/>
  <c r="I40" i="171"/>
  <c r="F40" i="171"/>
  <c r="H35" i="171"/>
  <c r="F35" i="171"/>
  <c r="E35" i="171"/>
  <c r="H34" i="171"/>
  <c r="F34" i="171"/>
  <c r="H33" i="171"/>
  <c r="F33" i="171"/>
  <c r="H32" i="171"/>
  <c r="F32" i="171"/>
  <c r="H31" i="171"/>
  <c r="D31" i="171"/>
  <c r="F31" i="171" s="1"/>
  <c r="I31" i="171" s="1"/>
  <c r="H30" i="171"/>
  <c r="D30" i="171"/>
  <c r="F30" i="171" s="1"/>
  <c r="H29" i="171"/>
  <c r="D29" i="171"/>
  <c r="F29" i="171" s="1"/>
  <c r="I29" i="171" s="1"/>
  <c r="H28" i="171"/>
  <c r="D28" i="171"/>
  <c r="F28" i="171" s="1"/>
  <c r="I28" i="171" s="1"/>
  <c r="H27" i="171"/>
  <c r="D27" i="171"/>
  <c r="F27" i="171" s="1"/>
  <c r="H26" i="171"/>
  <c r="D26" i="171"/>
  <c r="F26" i="171" s="1"/>
  <c r="H25" i="171"/>
  <c r="D25" i="171"/>
  <c r="F25" i="171" s="1"/>
  <c r="I25" i="171" s="1"/>
  <c r="H24" i="171"/>
  <c r="F24" i="171"/>
  <c r="I24" i="171" s="1"/>
  <c r="H23" i="171"/>
  <c r="F23" i="171"/>
  <c r="I22" i="171"/>
  <c r="H22" i="171"/>
  <c r="F22" i="171"/>
  <c r="H21" i="171"/>
  <c r="F21" i="171"/>
  <c r="H20" i="171"/>
  <c r="F20" i="171"/>
  <c r="H19" i="171"/>
  <c r="F19" i="171"/>
  <c r="I19" i="171" s="1"/>
  <c r="H18" i="171"/>
  <c r="F18" i="171"/>
  <c r="E15" i="171"/>
  <c r="J13" i="171"/>
  <c r="E13" i="171"/>
  <c r="K13" i="171" s="1"/>
  <c r="J12" i="171"/>
  <c r="E12" i="171"/>
  <c r="K12" i="171" s="1"/>
  <c r="J11" i="171"/>
  <c r="E11" i="171"/>
  <c r="K11" i="171" s="1"/>
  <c r="J10" i="171"/>
  <c r="E10" i="171"/>
  <c r="K10" i="171" s="1"/>
  <c r="D8" i="171"/>
  <c r="H51" i="170"/>
  <c r="F51" i="170"/>
  <c r="F52" i="170" s="1"/>
  <c r="H48" i="170"/>
  <c r="I48" i="170" s="1"/>
  <c r="I49" i="170" s="1"/>
  <c r="F48" i="170"/>
  <c r="F49" i="170" s="1"/>
  <c r="I46" i="170"/>
  <c r="I44" i="170"/>
  <c r="I42" i="170"/>
  <c r="I40" i="170"/>
  <c r="F40" i="170"/>
  <c r="H35" i="170"/>
  <c r="F35" i="170"/>
  <c r="I35" i="170" s="1"/>
  <c r="E35" i="170"/>
  <c r="H34" i="170"/>
  <c r="F34" i="170"/>
  <c r="I34" i="170" s="1"/>
  <c r="H33" i="170"/>
  <c r="F33" i="170"/>
  <c r="I33" i="170" s="1"/>
  <c r="H32" i="170"/>
  <c r="F32" i="170"/>
  <c r="H31" i="170"/>
  <c r="D31" i="170"/>
  <c r="F31" i="170" s="1"/>
  <c r="H30" i="170"/>
  <c r="D30" i="170"/>
  <c r="F30" i="170" s="1"/>
  <c r="H29" i="170"/>
  <c r="D29" i="170"/>
  <c r="F29" i="170" s="1"/>
  <c r="I29" i="170" s="1"/>
  <c r="H28" i="170"/>
  <c r="D28" i="170"/>
  <c r="F28" i="170" s="1"/>
  <c r="H27" i="170"/>
  <c r="D27" i="170"/>
  <c r="F27" i="170" s="1"/>
  <c r="H26" i="170"/>
  <c r="D26" i="170"/>
  <c r="F26" i="170" s="1"/>
  <c r="I26" i="170" s="1"/>
  <c r="H25" i="170"/>
  <c r="D25" i="170"/>
  <c r="F25" i="170" s="1"/>
  <c r="I25" i="170" s="1"/>
  <c r="H24" i="170"/>
  <c r="F24" i="170"/>
  <c r="H23" i="170"/>
  <c r="F23" i="170"/>
  <c r="H22" i="170"/>
  <c r="F22" i="170"/>
  <c r="H21" i="170"/>
  <c r="F21" i="170"/>
  <c r="I21" i="170" s="1"/>
  <c r="H20" i="170"/>
  <c r="F20" i="170"/>
  <c r="H19" i="170"/>
  <c r="F19" i="170"/>
  <c r="H18" i="170"/>
  <c r="F18" i="170"/>
  <c r="E15" i="170"/>
  <c r="K13" i="170"/>
  <c r="J13" i="170"/>
  <c r="E13" i="170"/>
  <c r="J12" i="170"/>
  <c r="E12" i="170"/>
  <c r="K12" i="170" s="1"/>
  <c r="J11" i="170"/>
  <c r="E11" i="170"/>
  <c r="K11" i="170" s="1"/>
  <c r="J10" i="170"/>
  <c r="E10" i="170"/>
  <c r="K10" i="170" s="1"/>
  <c r="D8" i="170"/>
  <c r="H51" i="169"/>
  <c r="F51" i="169"/>
  <c r="F52" i="169" s="1"/>
  <c r="F49" i="169"/>
  <c r="H48" i="169"/>
  <c r="F48" i="169"/>
  <c r="I46" i="169"/>
  <c r="I44" i="169"/>
  <c r="I42" i="169"/>
  <c r="I40" i="169"/>
  <c r="F40" i="169"/>
  <c r="H35" i="169"/>
  <c r="F35" i="169"/>
  <c r="I35" i="169" s="1"/>
  <c r="E35" i="169"/>
  <c r="H34" i="169"/>
  <c r="F34" i="169"/>
  <c r="H33" i="169"/>
  <c r="F33" i="169"/>
  <c r="H32" i="169"/>
  <c r="F32" i="169"/>
  <c r="H31" i="169"/>
  <c r="D31" i="169"/>
  <c r="F31" i="169" s="1"/>
  <c r="I31" i="169" s="1"/>
  <c r="H30" i="169"/>
  <c r="D30" i="169"/>
  <c r="F30" i="169" s="1"/>
  <c r="H29" i="169"/>
  <c r="D29" i="169"/>
  <c r="F29" i="169" s="1"/>
  <c r="I29" i="169" s="1"/>
  <c r="H28" i="169"/>
  <c r="D28" i="169"/>
  <c r="F28" i="169" s="1"/>
  <c r="H27" i="169"/>
  <c r="D27" i="169"/>
  <c r="F27" i="169" s="1"/>
  <c r="H26" i="169"/>
  <c r="D26" i="169"/>
  <c r="F26" i="169" s="1"/>
  <c r="H25" i="169"/>
  <c r="D25" i="169"/>
  <c r="F25" i="169" s="1"/>
  <c r="I25" i="169" s="1"/>
  <c r="H24" i="169"/>
  <c r="F24" i="169"/>
  <c r="H23" i="169"/>
  <c r="F23" i="169"/>
  <c r="H22" i="169"/>
  <c r="F22" i="169"/>
  <c r="I22" i="169" s="1"/>
  <c r="H21" i="169"/>
  <c r="F21" i="169"/>
  <c r="H20" i="169"/>
  <c r="F20" i="169"/>
  <c r="I20" i="169" s="1"/>
  <c r="H19" i="169"/>
  <c r="F19" i="169"/>
  <c r="H18" i="169"/>
  <c r="F18" i="169"/>
  <c r="E15" i="169"/>
  <c r="J13" i="169"/>
  <c r="E13" i="169"/>
  <c r="K13" i="169" s="1"/>
  <c r="J12" i="169"/>
  <c r="E12" i="169"/>
  <c r="K12" i="169" s="1"/>
  <c r="J11" i="169"/>
  <c r="E11" i="169"/>
  <c r="K11" i="169" s="1"/>
  <c r="J10" i="169"/>
  <c r="E10" i="169"/>
  <c r="K10" i="169" s="1"/>
  <c r="D8" i="169"/>
  <c r="I33" i="169" l="1"/>
  <c r="I51" i="169"/>
  <c r="I52" i="169" s="1"/>
  <c r="I28" i="170"/>
  <c r="I27" i="171"/>
  <c r="I32" i="172"/>
  <c r="I48" i="172"/>
  <c r="I49" i="172" s="1"/>
  <c r="I48" i="173"/>
  <c r="I49" i="173" s="1"/>
  <c r="I31" i="174"/>
  <c r="I35" i="174"/>
  <c r="I34" i="175"/>
  <c r="I18" i="176"/>
  <c r="I22" i="176"/>
  <c r="I33" i="176"/>
  <c r="I20" i="179"/>
  <c r="I18" i="181"/>
  <c r="I25" i="182"/>
  <c r="I29" i="182"/>
  <c r="I33" i="182"/>
  <c r="I34" i="177"/>
  <c r="I27" i="181"/>
  <c r="I27" i="169"/>
  <c r="I20" i="174"/>
  <c r="I28" i="175"/>
  <c r="I27" i="176"/>
  <c r="I23" i="181"/>
  <c r="I18" i="182"/>
  <c r="I22" i="182"/>
  <c r="F49" i="177"/>
  <c r="I34" i="178"/>
  <c r="F52" i="180"/>
  <c r="I20" i="181"/>
  <c r="I48" i="181"/>
  <c r="I49" i="181" s="1"/>
  <c r="I19" i="182"/>
  <c r="I27" i="182"/>
  <c r="I31" i="182"/>
  <c r="I35" i="182"/>
  <c r="I22" i="170"/>
  <c r="I19" i="170"/>
  <c r="I27" i="170"/>
  <c r="I31" i="170"/>
  <c r="I26" i="171"/>
  <c r="I33" i="171"/>
  <c r="I22" i="174"/>
  <c r="I33" i="175"/>
  <c r="I35" i="178"/>
  <c r="I19" i="179"/>
  <c r="I48" i="179"/>
  <c r="I49" i="179" s="1"/>
  <c r="I21" i="181"/>
  <c r="I25" i="181"/>
  <c r="I20" i="182"/>
  <c r="I24" i="182"/>
  <c r="I28" i="182"/>
  <c r="I19" i="169"/>
  <c r="I34" i="169"/>
  <c r="I18" i="171"/>
  <c r="I18" i="172"/>
  <c r="I19" i="173"/>
  <c r="I26" i="173"/>
  <c r="I51" i="181"/>
  <c r="I52" i="181" s="1"/>
  <c r="I26" i="169"/>
  <c r="I48" i="169"/>
  <c r="I49" i="169" s="1"/>
  <c r="I18" i="170"/>
  <c r="I32" i="171"/>
  <c r="I35" i="171"/>
  <c r="I29" i="172"/>
  <c r="F49" i="174"/>
  <c r="I26" i="177"/>
  <c r="I28" i="178"/>
  <c r="I28" i="179"/>
  <c r="I22" i="181"/>
  <c r="I28" i="181"/>
  <c r="I21" i="182"/>
  <c r="I19" i="172"/>
  <c r="I26" i="172"/>
  <c r="J8" i="174"/>
  <c r="I5" i="174" s="1"/>
  <c r="I26" i="175"/>
  <c r="I48" i="175"/>
  <c r="I49" i="175" s="1"/>
  <c r="I32" i="176"/>
  <c r="I48" i="176"/>
  <c r="I49" i="176" s="1"/>
  <c r="I48" i="178"/>
  <c r="I49" i="178" s="1"/>
  <c r="I18" i="179"/>
  <c r="I33" i="179"/>
  <c r="I19" i="180"/>
  <c r="I33" i="180"/>
  <c r="I26" i="181"/>
  <c r="J8" i="169"/>
  <c r="I5" i="169" s="1"/>
  <c r="I24" i="169"/>
  <c r="I20" i="171"/>
  <c r="I34" i="172"/>
  <c r="I21" i="173"/>
  <c r="I28" i="173"/>
  <c r="I23" i="176"/>
  <c r="I19" i="178"/>
  <c r="I26" i="178"/>
  <c r="I22" i="179"/>
  <c r="I51" i="179"/>
  <c r="I52" i="179" s="1"/>
  <c r="I48" i="182"/>
  <c r="I49" i="182" s="1"/>
  <c r="J8" i="177"/>
  <c r="I5" i="177" s="1"/>
  <c r="I24" i="170"/>
  <c r="I21" i="171"/>
  <c r="I34" i="171"/>
  <c r="I21" i="172"/>
  <c r="I28" i="172"/>
  <c r="I18" i="173"/>
  <c r="I32" i="173"/>
  <c r="I19" i="174"/>
  <c r="I34" i="174"/>
  <c r="I24" i="176"/>
  <c r="I20" i="178"/>
  <c r="I31" i="180"/>
  <c r="I24" i="181"/>
  <c r="F49" i="181"/>
  <c r="I30" i="173"/>
  <c r="I27" i="173"/>
  <c r="J8" i="180"/>
  <c r="I5" i="180" s="1"/>
  <c r="I24" i="180"/>
  <c r="I30" i="179"/>
  <c r="I30" i="178"/>
  <c r="I31" i="177"/>
  <c r="I24" i="177"/>
  <c r="I36" i="177" s="1"/>
  <c r="I28" i="176"/>
  <c r="I21" i="176"/>
  <c r="I30" i="175"/>
  <c r="I35" i="173"/>
  <c r="J8" i="181"/>
  <c r="I5" i="181" s="1"/>
  <c r="J8" i="173"/>
  <c r="I5" i="173" s="1"/>
  <c r="J8" i="172"/>
  <c r="I5" i="172" s="1"/>
  <c r="J8" i="170"/>
  <c r="I5" i="170" s="1"/>
  <c r="I31" i="172"/>
  <c r="I24" i="172"/>
  <c r="I27" i="172"/>
  <c r="I32" i="170"/>
  <c r="I28" i="169"/>
  <c r="I21" i="169"/>
  <c r="I32" i="169"/>
  <c r="I23" i="173"/>
  <c r="I32" i="174"/>
  <c r="I30" i="177"/>
  <c r="I32" i="179"/>
  <c r="I23" i="180"/>
  <c r="I32" i="181"/>
  <c r="I32" i="182"/>
  <c r="J8" i="182"/>
  <c r="I5" i="182" s="1"/>
  <c r="I30" i="180"/>
  <c r="I23" i="179"/>
  <c r="K8" i="179"/>
  <c r="J8" i="179"/>
  <c r="I5" i="179" s="1"/>
  <c r="I23" i="178"/>
  <c r="J8" i="178"/>
  <c r="I5" i="178" s="1"/>
  <c r="I23" i="177"/>
  <c r="J8" i="176"/>
  <c r="I5" i="176" s="1"/>
  <c r="I23" i="175"/>
  <c r="J8" i="175"/>
  <c r="I5" i="175" s="1"/>
  <c r="F36" i="180"/>
  <c r="K8" i="182"/>
  <c r="K8" i="181"/>
  <c r="F36" i="179"/>
  <c r="K8" i="180"/>
  <c r="F49" i="179"/>
  <c r="I48" i="180"/>
  <c r="I49" i="180" s="1"/>
  <c r="F36" i="181"/>
  <c r="I51" i="182"/>
  <c r="I52" i="182" s="1"/>
  <c r="F36" i="182"/>
  <c r="F53" i="182" s="1"/>
  <c r="K8" i="178"/>
  <c r="K8" i="177"/>
  <c r="I51" i="177"/>
  <c r="I52" i="177" s="1"/>
  <c r="F36" i="177"/>
  <c r="F53" i="177" s="1"/>
  <c r="I51" i="178"/>
  <c r="I52" i="178" s="1"/>
  <c r="F36" i="178"/>
  <c r="F53" i="178" s="1"/>
  <c r="K8" i="176"/>
  <c r="I51" i="176"/>
  <c r="I52" i="176" s="1"/>
  <c r="F36" i="176"/>
  <c r="F53" i="176" s="1"/>
  <c r="K8" i="175"/>
  <c r="F36" i="175"/>
  <c r="F53" i="175" s="1"/>
  <c r="I51" i="175"/>
  <c r="I52" i="175" s="1"/>
  <c r="I26" i="174"/>
  <c r="I30" i="174"/>
  <c r="I27" i="174"/>
  <c r="I28" i="174"/>
  <c r="I25" i="174"/>
  <c r="I29" i="174"/>
  <c r="F36" i="174"/>
  <c r="F53" i="174" s="1"/>
  <c r="I23" i="174"/>
  <c r="K8" i="174"/>
  <c r="I18" i="174"/>
  <c r="I51" i="174"/>
  <c r="I52" i="174" s="1"/>
  <c r="F36" i="173"/>
  <c r="F53" i="173" s="1"/>
  <c r="K8" i="173"/>
  <c r="I20" i="173"/>
  <c r="I51" i="173"/>
  <c r="I52" i="173" s="1"/>
  <c r="K8" i="172"/>
  <c r="F36" i="172"/>
  <c r="F53" i="172" s="1"/>
  <c r="I20" i="172"/>
  <c r="I51" i="172"/>
  <c r="I52" i="172" s="1"/>
  <c r="I30" i="171"/>
  <c r="I23" i="171"/>
  <c r="J8" i="171"/>
  <c r="I30" i="170"/>
  <c r="I23" i="170"/>
  <c r="I30" i="169"/>
  <c r="I23" i="169"/>
  <c r="K8" i="171"/>
  <c r="F36" i="171"/>
  <c r="F53" i="171" s="1"/>
  <c r="I51" i="171"/>
  <c r="I52" i="171" s="1"/>
  <c r="K8" i="170"/>
  <c r="F36" i="170"/>
  <c r="F53" i="170" s="1"/>
  <c r="I20" i="170"/>
  <c r="I51" i="170"/>
  <c r="I52" i="170" s="1"/>
  <c r="F36" i="169"/>
  <c r="F53" i="169" s="1"/>
  <c r="K8" i="169"/>
  <c r="I18" i="169"/>
  <c r="I36" i="178" l="1"/>
  <c r="F53" i="180"/>
  <c r="I36" i="172"/>
  <c r="I53" i="172" s="1"/>
  <c r="J2" i="172" s="1"/>
  <c r="F53" i="181"/>
  <c r="I36" i="175"/>
  <c r="I36" i="179"/>
  <c r="I53" i="179" s="1"/>
  <c r="J2" i="179" s="1"/>
  <c r="I36" i="182"/>
  <c r="I36" i="181"/>
  <c r="I53" i="181" s="1"/>
  <c r="J2" i="181" s="1"/>
  <c r="I36" i="173"/>
  <c r="I53" i="173" s="1"/>
  <c r="I36" i="176"/>
  <c r="I53" i="176" s="1"/>
  <c r="J2" i="176" s="1"/>
  <c r="I36" i="171"/>
  <c r="I53" i="171" s="1"/>
  <c r="J2" i="171" s="1"/>
  <c r="I36" i="170"/>
  <c r="I53" i="170" s="1"/>
  <c r="I36" i="180"/>
  <c r="I53" i="180" s="1"/>
  <c r="J2" i="180" s="1"/>
  <c r="I53" i="177"/>
  <c r="F53" i="179"/>
  <c r="I53" i="182"/>
  <c r="I53" i="178"/>
  <c r="I53" i="175"/>
  <c r="I36" i="174"/>
  <c r="I53" i="174" s="1"/>
  <c r="I5" i="171"/>
  <c r="I36" i="169"/>
  <c r="I53" i="169" s="1"/>
  <c r="J2" i="169" s="1"/>
  <c r="J2" i="173" l="1"/>
  <c r="J2" i="170"/>
  <c r="J2" i="177"/>
  <c r="J2" i="182"/>
  <c r="J2" i="178"/>
  <c r="J2" i="175"/>
  <c r="J2" i="174"/>
</calcChain>
</file>

<file path=xl/sharedStrings.xml><?xml version="1.0" encoding="utf-8"?>
<sst xmlns="http://schemas.openxmlformats.org/spreadsheetml/2006/main" count="1789" uniqueCount="148">
  <si>
    <t>Vispārējie dati</t>
  </si>
  <si>
    <t>Kopā</t>
  </si>
  <si>
    <t>km</t>
  </si>
  <si>
    <t>grants</t>
  </si>
  <si>
    <t>N.p.k.</t>
  </si>
  <si>
    <t>Darba nosaukums</t>
  </si>
  <si>
    <t>Daudzums</t>
  </si>
  <si>
    <t>Atlikusī vērtība, EUR</t>
  </si>
  <si>
    <t>Piezīmes</t>
  </si>
  <si>
    <t>2.1.1</t>
  </si>
  <si>
    <t>Brauktuves segums- tips 1</t>
  </si>
  <si>
    <t>2.1.2</t>
  </si>
  <si>
    <t>Brauktuves segums- tips 2</t>
  </si>
  <si>
    <t>2.1.3</t>
  </si>
  <si>
    <t>Brauktuves segums- tips 3</t>
  </si>
  <si>
    <t>2.1.4</t>
  </si>
  <si>
    <t>Brauktuves segums- tips 4</t>
  </si>
  <si>
    <t>2.1.5</t>
  </si>
  <si>
    <t>Brauktuves segums- tips 5</t>
  </si>
  <si>
    <t>2.1.6</t>
  </si>
  <si>
    <t>2.1.7</t>
  </si>
  <si>
    <t>2.1.8</t>
  </si>
  <si>
    <t>Uzbēruma grunts</t>
  </si>
  <si>
    <t>2.1 KOPĀ</t>
  </si>
  <si>
    <t>2.2.1</t>
  </si>
  <si>
    <t>2.2.2</t>
  </si>
  <si>
    <t>2.2 KOPĀ</t>
  </si>
  <si>
    <t>2.3 KOPĀ</t>
  </si>
  <si>
    <t>kompl.</t>
  </si>
  <si>
    <t>2.4 KOPĀ</t>
  </si>
  <si>
    <t>2.5 KOPĀ</t>
  </si>
  <si>
    <t>2.6.1</t>
  </si>
  <si>
    <t>Satiksmes uzskaites punkti</t>
  </si>
  <si>
    <t>2.7 KOPĀ</t>
  </si>
  <si>
    <t>2.7.1</t>
  </si>
  <si>
    <t>Meteoroloģiskās stacijas</t>
  </si>
  <si>
    <t>Kadastra apzīmējums</t>
  </si>
  <si>
    <t>bez seg.</t>
  </si>
  <si>
    <t>2.6 KOPĀ</t>
  </si>
  <si>
    <t>Kadastra numurs</t>
  </si>
  <si>
    <t>Ceļa segums</t>
  </si>
  <si>
    <t>1.2</t>
  </si>
  <si>
    <t>1.1</t>
  </si>
  <si>
    <t>1.3</t>
  </si>
  <si>
    <t>1.4</t>
  </si>
  <si>
    <t>1.5</t>
  </si>
  <si>
    <t>garums, km</t>
  </si>
  <si>
    <t>2.1</t>
  </si>
  <si>
    <t>2.2</t>
  </si>
  <si>
    <t>2.4</t>
  </si>
  <si>
    <t>2.3</t>
  </si>
  <si>
    <t>2.5</t>
  </si>
  <si>
    <t>2.6</t>
  </si>
  <si>
    <t>2.7</t>
  </si>
  <si>
    <t>Mērv.</t>
  </si>
  <si>
    <t>Ceļa atlikusī vērtība:</t>
  </si>
  <si>
    <t>Atlikusī vērtība, %</t>
  </si>
  <si>
    <t>Vienības cena, EUR</t>
  </si>
  <si>
    <t>Summa,
EUR</t>
  </si>
  <si>
    <t>Nolieto-jums, %</t>
  </si>
  <si>
    <r>
      <t>lauk., m</t>
    </r>
    <r>
      <rPr>
        <vertAlign val="superscript"/>
        <sz val="8"/>
        <rFont val="Calibri"/>
        <family val="2"/>
        <charset val="186"/>
      </rPr>
      <t>2</t>
    </r>
  </si>
  <si>
    <r>
      <t>V</t>
    </r>
    <r>
      <rPr>
        <b/>
        <vertAlign val="subscript"/>
        <sz val="8"/>
        <rFont val="Calibri"/>
        <family val="2"/>
        <charset val="186"/>
      </rPr>
      <t>sk</t>
    </r>
    <r>
      <rPr>
        <sz val="8"/>
        <rFont val="Calibri"/>
        <family val="2"/>
        <charset val="186"/>
      </rPr>
      <t xml:space="preserve"> - ceļa segas konstrukcijas vērtība</t>
    </r>
  </si>
  <si>
    <r>
      <t>m</t>
    </r>
    <r>
      <rPr>
        <vertAlign val="superscript"/>
        <sz val="8"/>
        <rFont val="Calibri"/>
        <family val="2"/>
        <charset val="186"/>
      </rPr>
      <t>2</t>
    </r>
  </si>
  <si>
    <r>
      <t>m</t>
    </r>
    <r>
      <rPr>
        <vertAlign val="superscript"/>
        <sz val="8"/>
        <rFont val="Calibri"/>
        <family val="2"/>
        <charset val="186"/>
      </rPr>
      <t>2</t>
    </r>
    <r>
      <rPr>
        <sz val="11"/>
        <color indexed="8"/>
        <rFont val="Calibri"/>
        <family val="2"/>
        <charset val="186"/>
      </rPr>
      <t/>
    </r>
  </si>
  <si>
    <r>
      <t>m</t>
    </r>
    <r>
      <rPr>
        <vertAlign val="superscript"/>
        <sz val="8"/>
        <rFont val="Calibri"/>
        <family val="2"/>
        <charset val="186"/>
      </rPr>
      <t>3</t>
    </r>
  </si>
  <si>
    <r>
      <t>V</t>
    </r>
    <r>
      <rPr>
        <b/>
        <vertAlign val="subscript"/>
        <sz val="8"/>
        <rFont val="Calibri"/>
        <family val="2"/>
        <charset val="186"/>
      </rPr>
      <t>mb</t>
    </r>
    <r>
      <rPr>
        <sz val="8"/>
        <rFont val="Calibri"/>
        <family val="2"/>
        <charset val="186"/>
      </rPr>
      <t xml:space="preserve"> - mākslīgo būvju vērtība</t>
    </r>
  </si>
  <si>
    <r>
      <t>V</t>
    </r>
    <r>
      <rPr>
        <b/>
        <vertAlign val="subscript"/>
        <sz val="8"/>
        <rFont val="Calibri"/>
        <family val="2"/>
        <charset val="186"/>
      </rPr>
      <t>sup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satiksmes uzskaites punktu vērtība</t>
    </r>
  </si>
  <si>
    <r>
      <t>V</t>
    </r>
    <r>
      <rPr>
        <b/>
        <vertAlign val="subscript"/>
        <sz val="8"/>
        <rFont val="Calibri"/>
        <family val="2"/>
        <charset val="186"/>
      </rPr>
      <t>mas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meteoroloģisko apstākļu stacijas vērtība</t>
    </r>
  </si>
  <si>
    <t>Vērtības aprēķins - ceļa posms ar kadastra apzīmējumu</t>
  </si>
  <si>
    <t>melnais</t>
  </si>
  <si>
    <t>PIEZĪMES PAR CEĻU:</t>
  </si>
  <si>
    <t>Brauktuves bez seguma</t>
  </si>
  <si>
    <t>bruģis</t>
  </si>
  <si>
    <t>Brauktuves segums- tips 6</t>
  </si>
  <si>
    <t>Brauktuves segums- tips 7</t>
  </si>
  <si>
    <t>2.1.9</t>
  </si>
  <si>
    <t>2.1.10</t>
  </si>
  <si>
    <t>Ceļu nomales</t>
  </si>
  <si>
    <r>
      <t xml:space="preserve">Caurtekas </t>
    </r>
    <r>
      <rPr>
        <i/>
        <sz val="8"/>
        <rFont val="Calibri"/>
        <family val="2"/>
        <charset val="186"/>
      </rPr>
      <t>(aprēķinu skat. atsevišķā tabulā)</t>
    </r>
  </si>
  <si>
    <r>
      <t>Tilti un tuneļi</t>
    </r>
    <r>
      <rPr>
        <i/>
        <sz val="8"/>
        <rFont val="Calibri"/>
        <family val="2"/>
        <charset val="186"/>
      </rPr>
      <t xml:space="preserve"> (aprēķin skat. atsevišķā tabulā)</t>
    </r>
  </si>
  <si>
    <t>Pašvaldībai piederošais ceļa garums:</t>
  </si>
  <si>
    <t>Ceļa garums zemes vienībā</t>
  </si>
  <si>
    <t>Sākotnēji dotais garums:</t>
  </si>
  <si>
    <t>2.1.11</t>
  </si>
  <si>
    <t>Ģeosintētiskie materiāli</t>
  </si>
  <si>
    <r>
      <t>V</t>
    </r>
    <r>
      <rPr>
        <b/>
        <vertAlign val="subscript"/>
        <sz val="8"/>
        <rFont val="Calibri"/>
        <family val="2"/>
        <charset val="186"/>
      </rPr>
      <t>inžbūv</t>
    </r>
    <r>
      <rPr>
        <sz val="8"/>
        <rFont val="Calibri"/>
        <family val="2"/>
        <charset val="186"/>
      </rPr>
      <t xml:space="preserve"> - inženierbūvju vērtība </t>
    </r>
    <r>
      <rPr>
        <i/>
        <sz val="8"/>
        <rFont val="Calibri"/>
        <family val="2"/>
        <charset val="186"/>
      </rPr>
      <t>(aprēķinu skatīt atsevišķā tabulā)</t>
    </r>
  </si>
  <si>
    <r>
      <t>V</t>
    </r>
    <r>
      <rPr>
        <b/>
        <vertAlign val="subscript"/>
        <sz val="8"/>
        <rFont val="Calibri"/>
        <family val="2"/>
        <charset val="186"/>
      </rPr>
      <t>sotl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satiksmes organizācijas tehnisko līdzekļu vērtība</t>
    </r>
    <r>
      <rPr>
        <i/>
        <sz val="8"/>
        <rFont val="Calibri"/>
        <family val="2"/>
        <charset val="186"/>
      </rPr>
      <t xml:space="preserve"> (aprēķinu skatīt atsevišķā tabulā)</t>
    </r>
  </si>
  <si>
    <r>
      <t>V</t>
    </r>
    <r>
      <rPr>
        <b/>
        <vertAlign val="subscript"/>
        <sz val="8"/>
        <rFont val="Calibri"/>
        <family val="2"/>
        <charset val="186"/>
      </rPr>
      <t>cšm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 xml:space="preserve">- autoceļu mezglu un šķērsojuma mezglu vērtība </t>
    </r>
    <r>
      <rPr>
        <i/>
        <sz val="8"/>
        <rFont val="Calibri"/>
        <family val="2"/>
        <charset val="186"/>
      </rPr>
      <t>(aprēķinu skatīt atsevišķā tabulā)</t>
    </r>
  </si>
  <si>
    <t>Segas pamats - tips 1</t>
  </si>
  <si>
    <t>Segas pamats - tips 2</t>
  </si>
  <si>
    <t>Segas pamats - tips 3</t>
  </si>
  <si>
    <t>Segas pamats - tips 4</t>
  </si>
  <si>
    <t>Segas pamats - tips 5</t>
  </si>
  <si>
    <t>Segas pamats - tips 6</t>
  </si>
  <si>
    <t>Segas pamats - tips 7</t>
  </si>
  <si>
    <t>2.1.12</t>
  </si>
  <si>
    <t>2.1.13</t>
  </si>
  <si>
    <t>2.1.14</t>
  </si>
  <si>
    <t>2.1.15</t>
  </si>
  <si>
    <t>2.1.16</t>
  </si>
  <si>
    <t>2.1.17</t>
  </si>
  <si>
    <t>2.1.18</t>
  </si>
  <si>
    <t>Ielas numurs:</t>
  </si>
  <si>
    <t>Ielas nosaukums:</t>
  </si>
  <si>
    <t>Jaunas ielas vērtība:</t>
  </si>
  <si>
    <t>Ielas atlikusī vērtība:</t>
  </si>
  <si>
    <t>23.26</t>
  </si>
  <si>
    <t>Krastkalnu iela</t>
  </si>
  <si>
    <t>23.29</t>
  </si>
  <si>
    <t>Ķiršu iela</t>
  </si>
  <si>
    <t>23.31</t>
  </si>
  <si>
    <t>Lauku iela</t>
  </si>
  <si>
    <t>23.34</t>
  </si>
  <si>
    <t>Liepas iela</t>
  </si>
  <si>
    <t>23.38</t>
  </si>
  <si>
    <t>Mazā Rožu iela</t>
  </si>
  <si>
    <t>23.43</t>
  </si>
  <si>
    <t>Mazā Ziedu iela</t>
  </si>
  <si>
    <t>23.48</t>
  </si>
  <si>
    <t>Mežābeļu iela</t>
  </si>
  <si>
    <t>23.57</t>
  </si>
  <si>
    <t>Pļavmalas iela</t>
  </si>
  <si>
    <t>23.91</t>
  </si>
  <si>
    <t>Smilškalnu iela</t>
  </si>
  <si>
    <t>23.92</t>
  </si>
  <si>
    <t>Spāru iela</t>
  </si>
  <si>
    <t>23.95</t>
  </si>
  <si>
    <t>Svēteļu iela</t>
  </si>
  <si>
    <t>23.96</t>
  </si>
  <si>
    <t>Upmalas iela</t>
  </si>
  <si>
    <t>23.97</t>
  </si>
  <si>
    <t>Uzkalnu iela</t>
  </si>
  <si>
    <t>23.104</t>
  </si>
  <si>
    <t>Zilo ceriņu iela</t>
  </si>
  <si>
    <t>Plaisas</t>
  </si>
  <si>
    <t>Dažādi materiāli</t>
  </si>
  <si>
    <t>Sabrukusi virsm.apst.</t>
  </si>
  <si>
    <t>Risas</t>
  </si>
  <si>
    <t>Faktiski zālājs</t>
  </si>
  <si>
    <t>1. Iela nav pieejama, slēgti vārti!</t>
  </si>
  <si>
    <t>1. Brauktuves segums pa nelieliem posmiem izbūvēts no dažādiem segumiem, tostarp bruģi un asfaltu, bet kopumā nav izbūvēta.</t>
  </si>
  <si>
    <t>1. Krustojumā ar Jūraskratsu ielu nav priekšrocības zīmes!</t>
  </si>
  <si>
    <t>1. Krustojumos nav priekšrocības zīmes!</t>
  </si>
  <si>
    <t>1. Ielas galā nepieciešama brīdinoša ceļa zīme par ūdenstilpi ceļa galā!</t>
  </si>
  <si>
    <t>1. Ielas nosaukums nav apstiprināts.</t>
  </si>
  <si>
    <t>2. Nekvalitatīvi uzklāta virsmas apstrāde, kas jau daļēji sabrukusi, bedraina.</t>
  </si>
  <si>
    <t>1. Iela faktiski nav izbūvēta, satiksme pa zālienu.</t>
  </si>
  <si>
    <t>2. Iela faktiski nav izbūvēta, satiksme pa zālienu.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</si>
</sst>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[$€-426]\ * #,##0.00_-;\-[$€-426]\ * #,##0.00_-;_-[$€-426]\ * &quot;-&quot;??_-;_-@_-"/>
    <numFmt numFmtId="166" formatCode="#,##0.00_ ;\-#,##0.00\ "/>
  </numFmts>
  <fonts count="14">
    <font>
      <sz val="10"/>
      <name val="Arial Tilde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 Tilde"/>
      <charset val="186"/>
    </font>
    <font>
      <b/>
      <sz val="8"/>
      <name val="Calibri"/>
      <family val="2"/>
      <charset val="186"/>
    </font>
    <font>
      <sz val="8"/>
      <name val="Calibri"/>
      <family val="2"/>
      <charset val="186"/>
    </font>
    <font>
      <vertAlign val="superscript"/>
      <sz val="8"/>
      <name val="Calibri"/>
      <family val="2"/>
      <charset val="186"/>
    </font>
    <font>
      <i/>
      <sz val="8"/>
      <name val="Calibri"/>
      <family val="2"/>
      <charset val="186"/>
    </font>
    <font>
      <b/>
      <vertAlign val="subscript"/>
      <sz val="8"/>
      <name val="Calibri"/>
      <family val="2"/>
      <charset val="186"/>
    </font>
    <font>
      <b/>
      <sz val="9"/>
      <name val="Calibri"/>
      <family val="2"/>
      <charset val="186"/>
    </font>
    <font>
      <sz val="12"/>
      <color indexed="10"/>
      <name val="Calibri"/>
      <family val="2"/>
      <charset val="204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7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3">
    <xf numFmtId="0" fontId="0" fillId="0" borderId="0" xfId="0"/>
    <xf numFmtId="0" fontId="4" fillId="0" borderId="0" xfId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5" fillId="0" borderId="7" xfId="1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vertical="center" wrapText="1"/>
    </xf>
    <xf numFmtId="1" fontId="4" fillId="0" borderId="25" xfId="0" applyNumberFormat="1" applyFont="1" applyBorder="1" applyAlignment="1">
      <alignment vertical="center" wrapText="1"/>
    </xf>
    <xf numFmtId="1" fontId="4" fillId="0" borderId="30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5" fillId="0" borderId="17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" fontId="5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49" fontId="5" fillId="0" borderId="34" xfId="1" applyNumberFormat="1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4" fillId="0" borderId="29" xfId="0" applyNumberFormat="1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7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49" fontId="4" fillId="0" borderId="22" xfId="0" applyNumberFormat="1" applyFont="1" applyBorder="1"/>
    <xf numFmtId="4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" fontId="4" fillId="0" borderId="26" xfId="1" applyNumberFormat="1" applyFont="1" applyBorder="1" applyAlignment="1">
      <alignment horizontal="center" vertical="center"/>
    </xf>
    <xf numFmtId="4" fontId="4" fillId="0" borderId="38" xfId="1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13" xfId="3" applyNumberFormat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 vertical="center"/>
    </xf>
    <xf numFmtId="2" fontId="5" fillId="0" borderId="18" xfId="3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164" fontId="5" fillId="0" borderId="1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5" fillId="0" borderId="50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5" xfId="1" applyFont="1" applyBorder="1" applyAlignment="1">
      <alignment horizontal="right" vertical="center"/>
    </xf>
    <xf numFmtId="0" fontId="4" fillId="0" borderId="38" xfId="1" applyFont="1" applyBorder="1" applyAlignment="1">
      <alignment horizontal="right" vertical="center" wrapText="1"/>
    </xf>
    <xf numFmtId="0" fontId="4" fillId="0" borderId="39" xfId="1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4" fillId="0" borderId="20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5">
    <cellStyle name="Normal" xfId="0" builtinId="0"/>
    <cellStyle name="Normal 2" xfId="3" xr:uid="{00000000-0005-0000-0000-000000000000}"/>
    <cellStyle name="Normal_1_V39 2.600 - 6.440 km" xfId="1" xr:uid="{00000000-0005-0000-0000-000001000000}"/>
    <cellStyle name="Parastais_Lapa3" xfId="2" xr:uid="{00000000-0005-0000-0000-000002000000}"/>
    <cellStyle name="Parasts 2" xfId="4" xr:uid="{E6410306-692F-464F-95FC-66969BD1CD2A}"/>
  </cellStyles>
  <dxfs count="56"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7D2C-6104-4263-BC3A-2F939993E32E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106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107</v>
      </c>
      <c r="D2" s="71"/>
      <c r="E2" s="71"/>
      <c r="F2" s="5"/>
      <c r="G2" s="1"/>
      <c r="H2" s="6"/>
      <c r="I2" s="7" t="s">
        <v>55</v>
      </c>
      <c r="J2" s="111">
        <f>I53</f>
        <v>9746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0.08</v>
      </c>
      <c r="D5" s="13" t="s">
        <v>2</v>
      </c>
      <c r="E5" s="12"/>
      <c r="F5" s="114" t="s">
        <v>80</v>
      </c>
      <c r="G5" s="115"/>
      <c r="H5" s="115"/>
      <c r="I5" s="73">
        <f>J8</f>
        <v>0.08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0.08</v>
      </c>
      <c r="E8" s="22"/>
      <c r="F8" s="51"/>
      <c r="G8" s="66"/>
      <c r="H8" s="66"/>
      <c r="I8" s="52"/>
      <c r="J8" s="104">
        <f>SUM(J10:J13)</f>
        <v>0.08</v>
      </c>
      <c r="K8" s="97">
        <f>SUM(K10:K13)</f>
        <v>340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>
        <v>0.04</v>
      </c>
      <c r="E11" s="26">
        <f>D21</f>
        <v>220</v>
      </c>
      <c r="F11" s="51"/>
      <c r="G11" s="66"/>
      <c r="H11" s="66"/>
      <c r="I11" s="52"/>
      <c r="J11" s="106">
        <f t="shared" si="0"/>
        <v>0.04</v>
      </c>
      <c r="K11" s="69">
        <f t="shared" si="0"/>
        <v>220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>
        <v>0.04</v>
      </c>
      <c r="E13" s="27">
        <f>D32</f>
        <v>120</v>
      </c>
      <c r="F13" s="51"/>
      <c r="G13" s="66"/>
      <c r="H13" s="67"/>
      <c r="I13" s="53"/>
      <c r="J13" s="106">
        <f t="shared" si="0"/>
        <v>0.04</v>
      </c>
      <c r="K13" s="69">
        <f t="shared" si="0"/>
        <v>120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>
        <v>220</v>
      </c>
      <c r="E21" s="100">
        <v>22.82</v>
      </c>
      <c r="F21" s="34">
        <f>ROUND(D21*E21,2)</f>
        <v>5020.3999999999996</v>
      </c>
      <c r="G21" s="35">
        <v>10</v>
      </c>
      <c r="H21" s="35">
        <f t="shared" si="2"/>
        <v>90</v>
      </c>
      <c r="I21" s="34">
        <f t="shared" si="3"/>
        <v>4518.3599999999997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220</v>
      </c>
      <c r="E28" s="101">
        <v>17.36</v>
      </c>
      <c r="F28" s="34">
        <f t="shared" si="5"/>
        <v>3819.2</v>
      </c>
      <c r="G28" s="35">
        <v>10</v>
      </c>
      <c r="H28" s="35">
        <f t="shared" si="2"/>
        <v>90</v>
      </c>
      <c r="I28" s="34">
        <f t="shared" si="3"/>
        <v>3437.28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>
        <v>120</v>
      </c>
      <c r="E32" s="22">
        <v>2.46</v>
      </c>
      <c r="F32" s="34">
        <f>ROUND(D32*E32,2)</f>
        <v>295.2</v>
      </c>
      <c r="G32" s="35">
        <v>100</v>
      </c>
      <c r="H32" s="35">
        <f t="shared" si="2"/>
        <v>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9134.7999999999993</v>
      </c>
      <c r="G36" s="61"/>
      <c r="H36" s="22"/>
      <c r="I36" s="36">
        <f>SUM(I18:I35)</f>
        <v>7955.6399999999994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1790</v>
      </c>
      <c r="G42" s="61"/>
      <c r="H42" s="22"/>
      <c r="I42" s="36">
        <f>F42</f>
        <v>1790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10925</v>
      </c>
      <c r="G53" s="140" t="s">
        <v>105</v>
      </c>
      <c r="H53" s="141"/>
      <c r="I53" s="88">
        <f>ROUND((I36+I40+I42+I44+I46+I49+I52),0)</f>
        <v>9746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/>
    </row>
    <row r="56" spans="1:11" ht="12.75" customHeight="1">
      <c r="B56" s="144"/>
      <c r="C56" s="144"/>
      <c r="D56" s="144"/>
      <c r="E56" s="144"/>
      <c r="F56" s="144"/>
      <c r="G56" s="144"/>
      <c r="H56" s="144"/>
      <c r="I56" s="144"/>
      <c r="J56" s="144"/>
      <c r="K56" s="144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55" priority="2" operator="equal">
      <formula>0</formula>
    </cfRule>
  </conditionalFormatting>
  <conditionalFormatting sqref="D10:K13">
    <cfRule type="cellIs" dxfId="54" priority="3" operator="equal">
      <formula>0</formula>
    </cfRule>
  </conditionalFormatting>
  <conditionalFormatting sqref="H18:H51">
    <cfRule type="cellIs" dxfId="53" priority="4" operator="equal">
      <formula>100</formula>
    </cfRule>
  </conditionalFormatting>
  <conditionalFormatting sqref="J8">
    <cfRule type="cellIs" dxfId="52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F583-2323-4C33-8798-1F56251B6066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108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109</v>
      </c>
      <c r="D2" s="71"/>
      <c r="E2" s="71"/>
      <c r="F2" s="5"/>
      <c r="G2" s="1"/>
      <c r="H2" s="6"/>
      <c r="I2" s="7" t="s">
        <v>55</v>
      </c>
      <c r="J2" s="111">
        <f>I53</f>
        <v>279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4.5999999999999999E-2</v>
      </c>
      <c r="D5" s="13" t="s">
        <v>2</v>
      </c>
      <c r="E5" s="12"/>
      <c r="F5" s="114" t="s">
        <v>80</v>
      </c>
      <c r="G5" s="115"/>
      <c r="H5" s="115"/>
      <c r="I5" s="73">
        <f>J8</f>
        <v>4.4999999999999998E-2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4.4999999999999998E-2</v>
      </c>
      <c r="E8" s="22"/>
      <c r="F8" s="51"/>
      <c r="G8" s="66"/>
      <c r="H8" s="66"/>
      <c r="I8" s="52"/>
      <c r="J8" s="104">
        <f>SUM(J10:J13)</f>
        <v>4.4999999999999998E-2</v>
      </c>
      <c r="K8" s="97">
        <f>SUM(K10:K13)</f>
        <v>135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>
        <v>4.4999999999999998E-2</v>
      </c>
      <c r="E13" s="27">
        <f>D32</f>
        <v>135</v>
      </c>
      <c r="F13" s="51"/>
      <c r="G13" s="66"/>
      <c r="H13" s="67"/>
      <c r="I13" s="53"/>
      <c r="J13" s="106">
        <f t="shared" si="0"/>
        <v>4.4999999999999998E-2</v>
      </c>
      <c r="K13" s="69">
        <f t="shared" si="0"/>
        <v>135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>
        <v>135</v>
      </c>
      <c r="E32" s="22">
        <v>2.46</v>
      </c>
      <c r="F32" s="34">
        <f>ROUND(D32*E32,2)</f>
        <v>332.1</v>
      </c>
      <c r="G32" s="35">
        <v>16</v>
      </c>
      <c r="H32" s="35">
        <f t="shared" si="2"/>
        <v>84</v>
      </c>
      <c r="I32" s="34">
        <f t="shared" si="3"/>
        <v>278.95999999999998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332.1</v>
      </c>
      <c r="G36" s="61"/>
      <c r="H36" s="22"/>
      <c r="I36" s="36">
        <f>SUM(I18:I35)</f>
        <v>278.95999999999998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332</v>
      </c>
      <c r="G53" s="140" t="s">
        <v>105</v>
      </c>
      <c r="H53" s="141"/>
      <c r="I53" s="88">
        <f>ROUND((I36+I40+I42+I44+I46+I49+I52),0)</f>
        <v>279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/>
    </row>
    <row r="56" spans="1:11" ht="12.75" customHeight="1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51" priority="2" operator="equal">
      <formula>0</formula>
    </cfRule>
  </conditionalFormatting>
  <conditionalFormatting sqref="D10:K13">
    <cfRule type="cellIs" dxfId="50" priority="3" operator="equal">
      <formula>0</formula>
    </cfRule>
  </conditionalFormatting>
  <conditionalFormatting sqref="H18:H51">
    <cfRule type="cellIs" dxfId="49" priority="4" operator="equal">
      <formula>100</formula>
    </cfRule>
  </conditionalFormatting>
  <conditionalFormatting sqref="J8">
    <cfRule type="cellIs" dxfId="48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6077-64B5-4AD6-8E32-A893891FE62D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110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111</v>
      </c>
      <c r="D2" s="71"/>
      <c r="E2" s="71"/>
      <c r="F2" s="5"/>
      <c r="G2" s="1"/>
      <c r="H2" s="6"/>
      <c r="I2" s="7" t="s">
        <v>55</v>
      </c>
      <c r="J2" s="111">
        <f>I53</f>
        <v>1953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0.28499999999999998</v>
      </c>
      <c r="D5" s="13" t="s">
        <v>2</v>
      </c>
      <c r="E5" s="12"/>
      <c r="F5" s="114" t="s">
        <v>80</v>
      </c>
      <c r="G5" s="115"/>
      <c r="H5" s="115"/>
      <c r="I5" s="73">
        <f>J8</f>
        <v>0.19999999999999998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0.19999999999999998</v>
      </c>
      <c r="E8" s="22"/>
      <c r="F8" s="51"/>
      <c r="G8" s="66"/>
      <c r="H8" s="66"/>
      <c r="I8" s="52"/>
      <c r="J8" s="104">
        <f>SUM(J10:J13)</f>
        <v>0.19999999999999998</v>
      </c>
      <c r="K8" s="97">
        <f>SUM(K10:K13)</f>
        <v>600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>
        <v>0.18</v>
      </c>
      <c r="E12" s="27">
        <f>D22+D23</f>
        <v>540</v>
      </c>
      <c r="F12" s="51"/>
      <c r="G12" s="66"/>
      <c r="H12" s="66"/>
      <c r="I12" s="52"/>
      <c r="J12" s="106">
        <f t="shared" si="0"/>
        <v>0.18</v>
      </c>
      <c r="K12" s="69">
        <f t="shared" si="0"/>
        <v>540</v>
      </c>
    </row>
    <row r="13" spans="1:12" ht="12" customHeight="1" thickBot="1">
      <c r="A13" s="19"/>
      <c r="B13" s="20"/>
      <c r="C13" s="50" t="s">
        <v>37</v>
      </c>
      <c r="D13" s="103">
        <v>0.02</v>
      </c>
      <c r="E13" s="27">
        <f>D32</f>
        <v>60</v>
      </c>
      <c r="F13" s="51"/>
      <c r="G13" s="66"/>
      <c r="H13" s="67"/>
      <c r="I13" s="53"/>
      <c r="J13" s="106">
        <f t="shared" si="0"/>
        <v>0.02</v>
      </c>
      <c r="K13" s="69">
        <f t="shared" si="0"/>
        <v>60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>
        <v>540</v>
      </c>
      <c r="E23" s="99">
        <v>2.12</v>
      </c>
      <c r="F23" s="34">
        <f>ROUND(D23*E23,2)</f>
        <v>1144.8</v>
      </c>
      <c r="G23" s="35">
        <v>40</v>
      </c>
      <c r="H23" s="35">
        <f t="shared" si="2"/>
        <v>60</v>
      </c>
      <c r="I23" s="34">
        <f t="shared" si="3"/>
        <v>686.88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540</v>
      </c>
      <c r="E30" s="101">
        <v>11.72</v>
      </c>
      <c r="F30" s="34">
        <f t="shared" si="5"/>
        <v>6328.8</v>
      </c>
      <c r="G30" s="35">
        <v>80</v>
      </c>
      <c r="H30" s="35">
        <f t="shared" si="2"/>
        <v>20</v>
      </c>
      <c r="I30" s="34">
        <f t="shared" si="3"/>
        <v>1265.76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>
        <v>60</v>
      </c>
      <c r="E32" s="22">
        <v>2.46</v>
      </c>
      <c r="F32" s="34">
        <f>ROUND(D32*E32,2)</f>
        <v>147.6</v>
      </c>
      <c r="G32" s="35">
        <v>100</v>
      </c>
      <c r="H32" s="35">
        <f t="shared" si="2"/>
        <v>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7621.2000000000007</v>
      </c>
      <c r="G36" s="61"/>
      <c r="H36" s="22"/>
      <c r="I36" s="36">
        <f>SUM(I18:I35)</f>
        <v>1952.6399999999999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7621</v>
      </c>
      <c r="G53" s="140" t="s">
        <v>105</v>
      </c>
      <c r="H53" s="141"/>
      <c r="I53" s="88">
        <f>ROUND((I36+I40+I42+I44+I46+I49+I52),0)</f>
        <v>1953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/>
    </row>
    <row r="56" spans="1:11" ht="12.75" customHeight="1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47" priority="2" operator="equal">
      <formula>0</formula>
    </cfRule>
  </conditionalFormatting>
  <conditionalFormatting sqref="D10:K13">
    <cfRule type="cellIs" dxfId="46" priority="3" operator="equal">
      <formula>0</formula>
    </cfRule>
  </conditionalFormatting>
  <conditionalFormatting sqref="H18:H51">
    <cfRule type="cellIs" dxfId="45" priority="4" operator="equal">
      <formula>100</formula>
    </cfRule>
  </conditionalFormatting>
  <conditionalFormatting sqref="J8">
    <cfRule type="cellIs" dxfId="44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C390-D806-495E-8979-A70EE2B1A45B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112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113</v>
      </c>
      <c r="D2" s="71"/>
      <c r="E2" s="71"/>
      <c r="F2" s="5"/>
      <c r="G2" s="1"/>
      <c r="H2" s="6"/>
      <c r="I2" s="7" t="s">
        <v>55</v>
      </c>
      <c r="J2" s="111">
        <f>I53</f>
        <v>16379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0.246</v>
      </c>
      <c r="D5" s="13" t="s">
        <v>2</v>
      </c>
      <c r="E5" s="12"/>
      <c r="F5" s="114" t="s">
        <v>80</v>
      </c>
      <c r="G5" s="115"/>
      <c r="H5" s="115"/>
      <c r="I5" s="73">
        <f>J8</f>
        <v>0.248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0.248</v>
      </c>
      <c r="E8" s="22"/>
      <c r="F8" s="51"/>
      <c r="G8" s="66"/>
      <c r="H8" s="66"/>
      <c r="I8" s="52"/>
      <c r="J8" s="104">
        <f>SUM(J10:J13)</f>
        <v>0.248</v>
      </c>
      <c r="K8" s="97">
        <f>SUM(K10:K13)</f>
        <v>744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>
        <v>0.248</v>
      </c>
      <c r="E10" s="26">
        <f>D18+D19+D20+D24</f>
        <v>744</v>
      </c>
      <c r="F10" s="51"/>
      <c r="G10" s="66"/>
      <c r="H10" s="66"/>
      <c r="I10" s="52"/>
      <c r="J10" s="106">
        <f>D10</f>
        <v>0.248</v>
      </c>
      <c r="K10" s="69">
        <f t="shared" ref="J10:K13" si="0">E10</f>
        <v>744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>
        <v>189</v>
      </c>
      <c r="E20" s="99">
        <v>8.91</v>
      </c>
      <c r="F20" s="34">
        <f>ROUND(D20*E20,2)</f>
        <v>1683.99</v>
      </c>
      <c r="G20" s="35">
        <v>16</v>
      </c>
      <c r="H20" s="35">
        <f t="shared" si="2"/>
        <v>84</v>
      </c>
      <c r="I20" s="34">
        <f t="shared" si="3"/>
        <v>1414.55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>
        <v>555</v>
      </c>
      <c r="E24" s="101">
        <v>4.32</v>
      </c>
      <c r="F24" s="34">
        <f>ROUND(D24*E24,2)</f>
        <v>2397.6</v>
      </c>
      <c r="G24" s="35">
        <v>40</v>
      </c>
      <c r="H24" s="35">
        <f t="shared" si="2"/>
        <v>60</v>
      </c>
      <c r="I24" s="34">
        <f t="shared" si="3"/>
        <v>1438.56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189</v>
      </c>
      <c r="E27" s="101">
        <v>16.68</v>
      </c>
      <c r="F27" s="34">
        <f t="shared" si="5"/>
        <v>3152.52</v>
      </c>
      <c r="G27" s="35">
        <v>16</v>
      </c>
      <c r="H27" s="35">
        <f t="shared" si="2"/>
        <v>84</v>
      </c>
      <c r="I27" s="34">
        <f t="shared" si="3"/>
        <v>2648.12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555</v>
      </c>
      <c r="E31" s="101">
        <v>19.920000000000002</v>
      </c>
      <c r="F31" s="34">
        <f t="shared" si="5"/>
        <v>11055.6</v>
      </c>
      <c r="G31" s="35">
        <v>40</v>
      </c>
      <c r="H31" s="35">
        <f t="shared" si="2"/>
        <v>60</v>
      </c>
      <c r="I31" s="34">
        <f t="shared" si="3"/>
        <v>6633.36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18289.71</v>
      </c>
      <c r="G36" s="61"/>
      <c r="H36" s="22"/>
      <c r="I36" s="36">
        <f>SUM(I18:I35)</f>
        <v>12134.59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4122</v>
      </c>
      <c r="G42" s="61"/>
      <c r="H42" s="22"/>
      <c r="I42" s="36">
        <f>F42</f>
        <v>4122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122</v>
      </c>
      <c r="G44" s="61"/>
      <c r="H44" s="22"/>
      <c r="I44" s="36">
        <f>F44</f>
        <v>122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22534</v>
      </c>
      <c r="G53" s="140" t="s">
        <v>105</v>
      </c>
      <c r="H53" s="141"/>
      <c r="I53" s="88">
        <f>ROUND((I36+I40+I42+I44+I46+I49+I52),0)</f>
        <v>16379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/>
    </row>
    <row r="56" spans="1:11" ht="12.75" customHeight="1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 ht="12.75" customHeight="1">
      <c r="B57" s="150"/>
      <c r="C57" s="150"/>
      <c r="D57" s="150"/>
      <c r="E57" s="150"/>
      <c r="F57" s="150"/>
      <c r="G57" s="150"/>
      <c r="H57" s="150"/>
      <c r="I57" s="150"/>
      <c r="J57" s="150"/>
      <c r="K57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5">
    <mergeCell ref="C53:E53"/>
    <mergeCell ref="G53:H53"/>
    <mergeCell ref="J53:K53"/>
    <mergeCell ref="B56:K56"/>
    <mergeCell ref="B57:K57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43" priority="2" operator="equal">
      <formula>0</formula>
    </cfRule>
  </conditionalFormatting>
  <conditionalFormatting sqref="D10:K13">
    <cfRule type="cellIs" dxfId="42" priority="3" operator="equal">
      <formula>0</formula>
    </cfRule>
  </conditionalFormatting>
  <conditionalFormatting sqref="H18:H51">
    <cfRule type="cellIs" dxfId="41" priority="4" operator="equal">
      <formula>100</formula>
    </cfRule>
  </conditionalFormatting>
  <conditionalFormatting sqref="J8">
    <cfRule type="cellIs" dxfId="40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D159-9366-4A5D-BF13-3F4EB233ECEF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114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115</v>
      </c>
      <c r="D2" s="71"/>
      <c r="E2" s="71"/>
      <c r="F2" s="5"/>
      <c r="G2" s="1"/>
      <c r="H2" s="6"/>
      <c r="I2" s="7" t="s">
        <v>55</v>
      </c>
      <c r="J2" s="111">
        <f>I53</f>
        <v>16569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0.23699999999999999</v>
      </c>
      <c r="D5" s="13" t="s">
        <v>2</v>
      </c>
      <c r="E5" s="12"/>
      <c r="F5" s="114" t="s">
        <v>80</v>
      </c>
      <c r="G5" s="115"/>
      <c r="H5" s="115"/>
      <c r="I5" s="73">
        <f>J8</f>
        <v>0.23599999999999999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0.23599999999999999</v>
      </c>
      <c r="E8" s="22"/>
      <c r="F8" s="51"/>
      <c r="G8" s="66"/>
      <c r="H8" s="66"/>
      <c r="I8" s="52"/>
      <c r="J8" s="104">
        <f>SUM(J10:J13)</f>
        <v>0.23599999999999999</v>
      </c>
      <c r="K8" s="97">
        <f>SUM(K10:K13)</f>
        <v>708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>
        <v>0.23599999999999999</v>
      </c>
      <c r="E10" s="26">
        <f>D18+D19+D20+D24</f>
        <v>708</v>
      </c>
      <c r="F10" s="51"/>
      <c r="G10" s="66"/>
      <c r="H10" s="66"/>
      <c r="I10" s="52"/>
      <c r="J10" s="106">
        <f>D10</f>
        <v>0.23599999999999999</v>
      </c>
      <c r="K10" s="69">
        <f t="shared" ref="J10:K13" si="0">E10</f>
        <v>708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>
        <v>708</v>
      </c>
      <c r="E20" s="99">
        <v>8.91</v>
      </c>
      <c r="F20" s="34">
        <f>ROUND(D20*E20,2)</f>
        <v>6308.28</v>
      </c>
      <c r="G20" s="35">
        <v>40</v>
      </c>
      <c r="H20" s="35">
        <f t="shared" si="2"/>
        <v>60</v>
      </c>
      <c r="I20" s="34">
        <f t="shared" si="3"/>
        <v>3784.97</v>
      </c>
      <c r="J20" s="151" t="s">
        <v>134</v>
      </c>
      <c r="K20" s="152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51"/>
      <c r="K23" s="152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708</v>
      </c>
      <c r="E27" s="101">
        <v>16.68</v>
      </c>
      <c r="F27" s="34">
        <f t="shared" si="5"/>
        <v>11809.44</v>
      </c>
      <c r="G27" s="35">
        <v>40</v>
      </c>
      <c r="H27" s="35">
        <f t="shared" si="2"/>
        <v>60</v>
      </c>
      <c r="I27" s="34">
        <f t="shared" si="3"/>
        <v>7085.66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>
        <v>236</v>
      </c>
      <c r="E35" s="21">
        <f>ROUND(28.33*0.3,2)</f>
        <v>8.5</v>
      </c>
      <c r="F35" s="34">
        <f t="shared" si="1"/>
        <v>2006</v>
      </c>
      <c r="G35" s="35">
        <v>80</v>
      </c>
      <c r="H35" s="35">
        <f t="shared" si="2"/>
        <v>20</v>
      </c>
      <c r="I35" s="34">
        <f t="shared" si="3"/>
        <v>401.2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20123.72</v>
      </c>
      <c r="G36" s="61"/>
      <c r="H36" s="22"/>
      <c r="I36" s="36">
        <f>SUM(I18:I35)</f>
        <v>11271.83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4961</v>
      </c>
      <c r="G42" s="61"/>
      <c r="H42" s="22"/>
      <c r="I42" s="36">
        <f>F42</f>
        <v>4961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1680</v>
      </c>
      <c r="G44" s="61"/>
      <c r="H44" s="22"/>
      <c r="I44" s="36">
        <v>336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26765</v>
      </c>
      <c r="G53" s="140" t="s">
        <v>105</v>
      </c>
      <c r="H53" s="141"/>
      <c r="I53" s="88">
        <f>ROUND((I36+I40+I42+I44+I46+I49+I52),0)</f>
        <v>16569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141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39" priority="2" operator="equal">
      <formula>0</formula>
    </cfRule>
  </conditionalFormatting>
  <conditionalFormatting sqref="D10:K13">
    <cfRule type="cellIs" dxfId="38" priority="3" operator="equal">
      <formula>0</formula>
    </cfRule>
  </conditionalFormatting>
  <conditionalFormatting sqref="H18:H51">
    <cfRule type="cellIs" dxfId="37" priority="4" operator="equal">
      <formula>100</formula>
    </cfRule>
  </conditionalFormatting>
  <conditionalFormatting sqref="J8">
    <cfRule type="cellIs" dxfId="36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5489-7E85-4840-A33B-2FD907331F1B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116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117</v>
      </c>
      <c r="D2" s="71"/>
      <c r="E2" s="71"/>
      <c r="F2" s="5"/>
      <c r="G2" s="1"/>
      <c r="H2" s="6"/>
      <c r="I2" s="7" t="s">
        <v>55</v>
      </c>
      <c r="J2" s="111">
        <f>I53</f>
        <v>295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0.04</v>
      </c>
      <c r="D5" s="13" t="s">
        <v>2</v>
      </c>
      <c r="E5" s="12"/>
      <c r="F5" s="114" t="s">
        <v>80</v>
      </c>
      <c r="G5" s="115"/>
      <c r="H5" s="115"/>
      <c r="I5" s="73">
        <f>J8</f>
        <v>0.04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0.04</v>
      </c>
      <c r="E8" s="22"/>
      <c r="F8" s="51"/>
      <c r="G8" s="66"/>
      <c r="H8" s="66"/>
      <c r="I8" s="52"/>
      <c r="J8" s="104">
        <f>SUM(J10:J13)</f>
        <v>0.04</v>
      </c>
      <c r="K8" s="97">
        <f>SUM(K10:K13)</f>
        <v>120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>
        <v>0.04</v>
      </c>
      <c r="E13" s="27">
        <f>D32</f>
        <v>120</v>
      </c>
      <c r="F13" s="51"/>
      <c r="G13" s="66"/>
      <c r="H13" s="67"/>
      <c r="I13" s="53"/>
      <c r="J13" s="106">
        <f t="shared" si="0"/>
        <v>0.04</v>
      </c>
      <c r="K13" s="69">
        <f t="shared" si="0"/>
        <v>120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>
        <v>120</v>
      </c>
      <c r="E32" s="22">
        <v>2.46</v>
      </c>
      <c r="F32" s="34">
        <f>ROUND(D32*E32,2)</f>
        <v>295.2</v>
      </c>
      <c r="G32" s="35">
        <v>0</v>
      </c>
      <c r="H32" s="35">
        <f t="shared" si="2"/>
        <v>100</v>
      </c>
      <c r="I32" s="34">
        <f t="shared" si="3"/>
        <v>295.2</v>
      </c>
      <c r="J32" s="130" t="s">
        <v>135</v>
      </c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295.2</v>
      </c>
      <c r="G36" s="61"/>
      <c r="H36" s="22"/>
      <c r="I36" s="36">
        <f>SUM(I18:I35)</f>
        <v>295.2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295</v>
      </c>
      <c r="G53" s="140" t="s">
        <v>105</v>
      </c>
      <c r="H53" s="141"/>
      <c r="I53" s="88">
        <f>ROUND((I36+I40+I42+I44+I46+I49+I52),0)</f>
        <v>295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140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35" priority="2" operator="equal">
      <formula>0</formula>
    </cfRule>
  </conditionalFormatting>
  <conditionalFormatting sqref="D10:K13">
    <cfRule type="cellIs" dxfId="34" priority="3" operator="equal">
      <formula>0</formula>
    </cfRule>
  </conditionalFormatting>
  <conditionalFormatting sqref="H18:H51">
    <cfRule type="cellIs" dxfId="33" priority="4" operator="equal">
      <formula>100</formula>
    </cfRule>
  </conditionalFormatting>
  <conditionalFormatting sqref="J8">
    <cfRule type="cellIs" dxfId="32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0979-F3CB-419F-9E3E-6A715B31919F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118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119</v>
      </c>
      <c r="D2" s="71"/>
      <c r="E2" s="71"/>
      <c r="F2" s="5"/>
      <c r="G2" s="1"/>
      <c r="H2" s="6"/>
      <c r="I2" s="7" t="s">
        <v>55</v>
      </c>
      <c r="J2" s="111">
        <f>I53</f>
        <v>457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6.0999999999999999E-2</v>
      </c>
      <c r="D5" s="13" t="s">
        <v>2</v>
      </c>
      <c r="E5" s="12"/>
      <c r="F5" s="114" t="s">
        <v>80</v>
      </c>
      <c r="G5" s="115"/>
      <c r="H5" s="115"/>
      <c r="I5" s="73">
        <f>J8</f>
        <v>5.5E-2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5.5E-2</v>
      </c>
      <c r="E8" s="22"/>
      <c r="F8" s="51"/>
      <c r="G8" s="66"/>
      <c r="H8" s="66"/>
      <c r="I8" s="52"/>
      <c r="J8" s="104">
        <f>SUM(J10:J13)</f>
        <v>5.5E-2</v>
      </c>
      <c r="K8" s="97">
        <f>SUM(K10:K13)</f>
        <v>165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>
        <v>5.5E-2</v>
      </c>
      <c r="E12" s="27">
        <f>D22+D23</f>
        <v>165</v>
      </c>
      <c r="F12" s="51"/>
      <c r="G12" s="66"/>
      <c r="H12" s="66"/>
      <c r="I12" s="52"/>
      <c r="J12" s="106">
        <f t="shared" si="0"/>
        <v>5.5E-2</v>
      </c>
      <c r="K12" s="69">
        <f t="shared" si="0"/>
        <v>165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>
        <v>165</v>
      </c>
      <c r="E23" s="99">
        <v>2.12</v>
      </c>
      <c r="F23" s="34">
        <f>ROUND(D23*E23,2)</f>
        <v>349.8</v>
      </c>
      <c r="G23" s="35">
        <v>80</v>
      </c>
      <c r="H23" s="35">
        <f t="shared" si="2"/>
        <v>20</v>
      </c>
      <c r="I23" s="34">
        <f t="shared" si="3"/>
        <v>69.959999999999994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165</v>
      </c>
      <c r="E30" s="101">
        <v>11.72</v>
      </c>
      <c r="F30" s="34">
        <f t="shared" si="5"/>
        <v>1933.8</v>
      </c>
      <c r="G30" s="35">
        <v>80</v>
      </c>
      <c r="H30" s="35">
        <f t="shared" si="2"/>
        <v>20</v>
      </c>
      <c r="I30" s="34">
        <f t="shared" si="3"/>
        <v>386.76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2283.6</v>
      </c>
      <c r="G36" s="61"/>
      <c r="H36" s="22"/>
      <c r="I36" s="36">
        <f>SUM(I18:I35)</f>
        <v>456.71999999999997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2284</v>
      </c>
      <c r="G53" s="140" t="s">
        <v>105</v>
      </c>
      <c r="H53" s="141"/>
      <c r="I53" s="88">
        <f>ROUND((I36+I40+I42+I44+I46+I49+I52),0)</f>
        <v>457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/>
    </row>
    <row r="56" spans="1:11" ht="12.75" customHeight="1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31" priority="2" operator="equal">
      <formula>0</formula>
    </cfRule>
  </conditionalFormatting>
  <conditionalFormatting sqref="D10:K13">
    <cfRule type="cellIs" dxfId="30" priority="3" operator="equal">
      <formula>0</formula>
    </cfRule>
  </conditionalFormatting>
  <conditionalFormatting sqref="H18:H51">
    <cfRule type="cellIs" dxfId="29" priority="4" operator="equal">
      <formula>100</formula>
    </cfRule>
  </conditionalFormatting>
  <conditionalFormatting sqref="J8">
    <cfRule type="cellIs" dxfId="28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0627-1FED-4675-A7AF-1D06B78C26ED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120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121</v>
      </c>
      <c r="D2" s="71"/>
      <c r="E2" s="71"/>
      <c r="F2" s="5"/>
      <c r="G2" s="1"/>
      <c r="H2" s="6"/>
      <c r="I2" s="7" t="s">
        <v>55</v>
      </c>
      <c r="J2" s="111">
        <f>I53</f>
        <v>22981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0.154</v>
      </c>
      <c r="D5" s="13" t="s">
        <v>2</v>
      </c>
      <c r="E5" s="12"/>
      <c r="F5" s="114" t="s">
        <v>80</v>
      </c>
      <c r="G5" s="115"/>
      <c r="H5" s="115"/>
      <c r="I5" s="73">
        <f>J8</f>
        <v>0.113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0.113</v>
      </c>
      <c r="E8" s="22"/>
      <c r="F8" s="51"/>
      <c r="G8" s="66"/>
      <c r="H8" s="66"/>
      <c r="I8" s="52"/>
      <c r="J8" s="104">
        <f>SUM(J10:J13)</f>
        <v>0.113</v>
      </c>
      <c r="K8" s="97">
        <f>SUM(K10:K13)</f>
        <v>452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>
        <v>0.113</v>
      </c>
      <c r="E11" s="26">
        <f>D21</f>
        <v>452</v>
      </c>
      <c r="F11" s="51"/>
      <c r="G11" s="66"/>
      <c r="H11" s="66"/>
      <c r="I11" s="52"/>
      <c r="J11" s="106">
        <f t="shared" si="0"/>
        <v>0.113</v>
      </c>
      <c r="K11" s="69">
        <f t="shared" si="0"/>
        <v>452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>
        <v>452</v>
      </c>
      <c r="E21" s="100">
        <v>22.82</v>
      </c>
      <c r="F21" s="34">
        <f>ROUND(D21*E21,2)</f>
        <v>10314.64</v>
      </c>
      <c r="G21" s="35">
        <v>10</v>
      </c>
      <c r="H21" s="35">
        <f t="shared" si="2"/>
        <v>90</v>
      </c>
      <c r="I21" s="34">
        <f t="shared" si="3"/>
        <v>9283.18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452</v>
      </c>
      <c r="E28" s="101">
        <v>17.36</v>
      </c>
      <c r="F28" s="34">
        <f t="shared" si="5"/>
        <v>7846.72</v>
      </c>
      <c r="G28" s="35">
        <v>10</v>
      </c>
      <c r="H28" s="35">
        <f t="shared" si="2"/>
        <v>90</v>
      </c>
      <c r="I28" s="34">
        <f t="shared" si="3"/>
        <v>7062.05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18161.36</v>
      </c>
      <c r="G36" s="61"/>
      <c r="H36" s="22"/>
      <c r="I36" s="36">
        <f>SUM(I18:I35)</f>
        <v>16345.23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6636</v>
      </c>
      <c r="G42" s="61"/>
      <c r="H42" s="22"/>
      <c r="I42" s="36">
        <f>F42</f>
        <v>6636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24797</v>
      </c>
      <c r="G53" s="140" t="s">
        <v>105</v>
      </c>
      <c r="H53" s="141"/>
      <c r="I53" s="88">
        <f>ROUND((I36+I40+I42+I44+I46+I49+I52),0)</f>
        <v>22981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143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 ht="12.75" customHeight="1">
      <c r="B57" s="150"/>
      <c r="C57" s="150"/>
      <c r="D57" s="150"/>
      <c r="E57" s="150"/>
      <c r="F57" s="150"/>
      <c r="G57" s="150"/>
      <c r="H57" s="150"/>
      <c r="I57" s="150"/>
      <c r="J57" s="150"/>
      <c r="K57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5">
    <mergeCell ref="C53:E53"/>
    <mergeCell ref="G53:H53"/>
    <mergeCell ref="J53:K53"/>
    <mergeCell ref="B56:K56"/>
    <mergeCell ref="B57:K57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27" priority="2" operator="equal">
      <formula>0</formula>
    </cfRule>
  </conditionalFormatting>
  <conditionalFormatting sqref="D10:K13">
    <cfRule type="cellIs" dxfId="26" priority="3" operator="equal">
      <formula>0</formula>
    </cfRule>
  </conditionalFormatting>
  <conditionalFormatting sqref="H18:H51">
    <cfRule type="cellIs" dxfId="25" priority="4" operator="equal">
      <formula>100</formula>
    </cfRule>
  </conditionalFormatting>
  <conditionalFormatting sqref="J8">
    <cfRule type="cellIs" dxfId="24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70F6-FE69-42FE-B375-38C68CC43785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122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123</v>
      </c>
      <c r="D2" s="71"/>
      <c r="E2" s="71"/>
      <c r="F2" s="5"/>
      <c r="G2" s="1"/>
      <c r="H2" s="6"/>
      <c r="I2" s="7" t="s">
        <v>55</v>
      </c>
      <c r="J2" s="111">
        <f>I53</f>
        <v>16786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0.25</v>
      </c>
      <c r="D5" s="13" t="s">
        <v>2</v>
      </c>
      <c r="E5" s="12"/>
      <c r="F5" s="114" t="s">
        <v>80</v>
      </c>
      <c r="G5" s="115"/>
      <c r="H5" s="115"/>
      <c r="I5" s="73">
        <f>J8</f>
        <v>0.26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0.26</v>
      </c>
      <c r="E8" s="22"/>
      <c r="F8" s="51"/>
      <c r="G8" s="66"/>
      <c r="H8" s="66"/>
      <c r="I8" s="52"/>
      <c r="J8" s="104">
        <f>SUM(J10:J13)</f>
        <v>0.26</v>
      </c>
      <c r="K8" s="97">
        <f>SUM(K10:K13)</f>
        <v>780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>
        <v>0.26</v>
      </c>
      <c r="E10" s="26">
        <f>D18+D19+D20+D24</f>
        <v>780</v>
      </c>
      <c r="F10" s="51"/>
      <c r="G10" s="66"/>
      <c r="H10" s="66"/>
      <c r="I10" s="52"/>
      <c r="J10" s="106">
        <f>D10</f>
        <v>0.26</v>
      </c>
      <c r="K10" s="69">
        <f t="shared" ref="J10:K13" si="0">E10</f>
        <v>780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>
        <v>780</v>
      </c>
      <c r="E24" s="101">
        <v>4.32</v>
      </c>
      <c r="F24" s="34">
        <f>ROUND(D24*E24,2)</f>
        <v>3369.6</v>
      </c>
      <c r="G24" s="35">
        <v>40</v>
      </c>
      <c r="H24" s="35">
        <f t="shared" si="2"/>
        <v>60</v>
      </c>
      <c r="I24" s="34">
        <f t="shared" si="3"/>
        <v>2021.76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780</v>
      </c>
      <c r="E31" s="101">
        <v>19.920000000000002</v>
      </c>
      <c r="F31" s="34">
        <f t="shared" si="5"/>
        <v>15537.6</v>
      </c>
      <c r="G31" s="35">
        <v>40</v>
      </c>
      <c r="H31" s="35">
        <f t="shared" si="2"/>
        <v>60</v>
      </c>
      <c r="I31" s="34">
        <f t="shared" si="3"/>
        <v>9322.56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18907.2</v>
      </c>
      <c r="G36" s="61"/>
      <c r="H36" s="22"/>
      <c r="I36" s="36">
        <f>SUM(I18:I35)</f>
        <v>11344.32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5442</v>
      </c>
      <c r="G42" s="61"/>
      <c r="H42" s="22"/>
      <c r="I42" s="36">
        <f>F42</f>
        <v>5442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24349</v>
      </c>
      <c r="G53" s="140" t="s">
        <v>105</v>
      </c>
      <c r="H53" s="141"/>
      <c r="I53" s="88">
        <f>ROUND((I36+I40+I42+I44+I46+I49+I52),0)</f>
        <v>16786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142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 ht="12.75" customHeight="1">
      <c r="B57" s="150"/>
      <c r="C57" s="150"/>
      <c r="D57" s="150"/>
      <c r="E57" s="150"/>
      <c r="F57" s="150"/>
      <c r="G57" s="150"/>
      <c r="H57" s="150"/>
      <c r="I57" s="150"/>
      <c r="J57" s="150"/>
      <c r="K57" s="150"/>
    </row>
    <row r="58" spans="1:11" ht="12.75" customHeight="1"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6">
    <mergeCell ref="B58:K58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23" priority="2" operator="equal">
      <formula>0</formula>
    </cfRule>
  </conditionalFormatting>
  <conditionalFormatting sqref="D10:K13">
    <cfRule type="cellIs" dxfId="22" priority="3" operator="equal">
      <formula>0</formula>
    </cfRule>
  </conditionalFormatting>
  <conditionalFormatting sqref="H18:H51">
    <cfRule type="cellIs" dxfId="21" priority="4" operator="equal">
      <formula>100</formula>
    </cfRule>
  </conditionalFormatting>
  <conditionalFormatting sqref="J8">
    <cfRule type="cellIs" dxfId="20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2D28-4265-4658-BE58-E6BAE4D07B19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124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125</v>
      </c>
      <c r="D2" s="71"/>
      <c r="E2" s="71"/>
      <c r="F2" s="5"/>
      <c r="G2" s="1"/>
      <c r="H2" s="6"/>
      <c r="I2" s="7" t="s">
        <v>55</v>
      </c>
      <c r="J2" s="111">
        <f>I53</f>
        <v>8658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0.16500000000000001</v>
      </c>
      <c r="D5" s="13" t="s">
        <v>2</v>
      </c>
      <c r="E5" s="12"/>
      <c r="F5" s="114" t="s">
        <v>80</v>
      </c>
      <c r="G5" s="115"/>
      <c r="H5" s="115"/>
      <c r="I5" s="73">
        <f>J8</f>
        <v>0.19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0.19</v>
      </c>
      <c r="E8" s="22"/>
      <c r="F8" s="51"/>
      <c r="G8" s="66"/>
      <c r="H8" s="66"/>
      <c r="I8" s="52"/>
      <c r="J8" s="104">
        <f>SUM(J10:J13)</f>
        <v>0.19</v>
      </c>
      <c r="K8" s="97">
        <f>SUM(K10:K13)</f>
        <v>665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>
        <v>0.19</v>
      </c>
      <c r="E12" s="27">
        <f>D22+D23</f>
        <v>665</v>
      </c>
      <c r="F12" s="51"/>
      <c r="G12" s="66"/>
      <c r="H12" s="66"/>
      <c r="I12" s="52"/>
      <c r="J12" s="106">
        <f t="shared" si="0"/>
        <v>0.19</v>
      </c>
      <c r="K12" s="69">
        <f t="shared" si="0"/>
        <v>665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>
        <v>665</v>
      </c>
      <c r="E23" s="99">
        <v>2.12</v>
      </c>
      <c r="F23" s="34">
        <f>ROUND(D23*E23,2)</f>
        <v>1409.8</v>
      </c>
      <c r="G23" s="35">
        <v>40</v>
      </c>
      <c r="H23" s="35">
        <f t="shared" si="2"/>
        <v>60</v>
      </c>
      <c r="I23" s="34">
        <f t="shared" si="3"/>
        <v>845.88</v>
      </c>
      <c r="J23" s="130" t="s">
        <v>136</v>
      </c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665</v>
      </c>
      <c r="E30" s="101">
        <v>11.72</v>
      </c>
      <c r="F30" s="34">
        <f t="shared" si="5"/>
        <v>7793.8</v>
      </c>
      <c r="G30" s="35">
        <v>40</v>
      </c>
      <c r="H30" s="35">
        <f t="shared" si="2"/>
        <v>60</v>
      </c>
      <c r="I30" s="34">
        <f t="shared" si="3"/>
        <v>4676.28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9203.6</v>
      </c>
      <c r="G36" s="61"/>
      <c r="H36" s="22"/>
      <c r="I36" s="36">
        <f>SUM(I18:I35)</f>
        <v>5522.16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2642</v>
      </c>
      <c r="G42" s="61"/>
      <c r="H42" s="22"/>
      <c r="I42" s="36">
        <f>F42</f>
        <v>2642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494</v>
      </c>
      <c r="G44" s="61"/>
      <c r="H44" s="22"/>
      <c r="I44" s="36">
        <f>F44</f>
        <v>494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12340</v>
      </c>
      <c r="G53" s="140" t="s">
        <v>105</v>
      </c>
      <c r="H53" s="141"/>
      <c r="I53" s="88">
        <f>ROUND((I36+I40+I42+I44+I46+I49+I52),0)</f>
        <v>8658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144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 ht="12.75" customHeight="1">
      <c r="B57" s="150" t="s">
        <v>145</v>
      </c>
      <c r="C57" s="150"/>
      <c r="D57" s="150"/>
      <c r="E57" s="150"/>
      <c r="F57" s="150"/>
      <c r="G57" s="150"/>
      <c r="H57" s="150"/>
      <c r="I57" s="150"/>
      <c r="J57" s="150"/>
      <c r="K57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5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B57:K5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</mergeCells>
  <conditionalFormatting sqref="D25:D31">
    <cfRule type="cellIs" dxfId="19" priority="2" operator="equal">
      <formula>0</formula>
    </cfRule>
  </conditionalFormatting>
  <conditionalFormatting sqref="D10:K13">
    <cfRule type="cellIs" dxfId="18" priority="3" operator="equal">
      <formula>0</formula>
    </cfRule>
  </conditionalFormatting>
  <conditionalFormatting sqref="H18:H51">
    <cfRule type="cellIs" dxfId="17" priority="4" operator="equal">
      <formula>100</formula>
    </cfRule>
  </conditionalFormatting>
  <conditionalFormatting sqref="J8">
    <cfRule type="cellIs" dxfId="16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B267-824B-467C-A4C7-12C879A8130F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126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127</v>
      </c>
      <c r="D2" s="71"/>
      <c r="E2" s="71"/>
      <c r="F2" s="5"/>
      <c r="G2" s="1"/>
      <c r="H2" s="6"/>
      <c r="I2" s="7" t="s">
        <v>55</v>
      </c>
      <c r="J2" s="111">
        <f>I53</f>
        <v>6745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0.25</v>
      </c>
      <c r="D5" s="13" t="s">
        <v>2</v>
      </c>
      <c r="E5" s="12"/>
      <c r="F5" s="114" t="s">
        <v>80</v>
      </c>
      <c r="G5" s="115"/>
      <c r="H5" s="115"/>
      <c r="I5" s="73">
        <f>J8</f>
        <v>0.245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0.245</v>
      </c>
      <c r="E8" s="22"/>
      <c r="F8" s="51"/>
      <c r="G8" s="66"/>
      <c r="H8" s="66"/>
      <c r="I8" s="52"/>
      <c r="J8" s="104">
        <f>SUM(J10:J13)</f>
        <v>0.245</v>
      </c>
      <c r="K8" s="97">
        <f>SUM(K10:K13)</f>
        <v>735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>
        <v>0.245</v>
      </c>
      <c r="E12" s="27">
        <f>D22+D23</f>
        <v>735</v>
      </c>
      <c r="F12" s="51"/>
      <c r="G12" s="66"/>
      <c r="H12" s="66"/>
      <c r="I12" s="52"/>
      <c r="J12" s="106">
        <f t="shared" si="0"/>
        <v>0.245</v>
      </c>
      <c r="K12" s="69">
        <f t="shared" si="0"/>
        <v>735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>
        <v>735</v>
      </c>
      <c r="E23" s="99">
        <v>2.12</v>
      </c>
      <c r="F23" s="34">
        <f>ROUND(D23*E23,2)</f>
        <v>1558.2</v>
      </c>
      <c r="G23" s="35">
        <v>40</v>
      </c>
      <c r="H23" s="35">
        <f t="shared" si="2"/>
        <v>60</v>
      </c>
      <c r="I23" s="34">
        <f t="shared" si="3"/>
        <v>934.92</v>
      </c>
      <c r="J23" s="130" t="s">
        <v>136</v>
      </c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735</v>
      </c>
      <c r="E30" s="101">
        <v>11.72</v>
      </c>
      <c r="F30" s="34">
        <f t="shared" si="5"/>
        <v>8614.2000000000007</v>
      </c>
      <c r="G30" s="35">
        <v>40</v>
      </c>
      <c r="H30" s="35">
        <f t="shared" si="2"/>
        <v>60</v>
      </c>
      <c r="I30" s="34">
        <f t="shared" si="3"/>
        <v>5168.5200000000004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10172.400000000001</v>
      </c>
      <c r="G36" s="61"/>
      <c r="H36" s="22"/>
      <c r="I36" s="36">
        <f>SUM(I18:I35)</f>
        <v>6103.4400000000005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764</v>
      </c>
      <c r="G38" s="26"/>
      <c r="H38" s="60"/>
      <c r="I38" s="34">
        <v>642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764</v>
      </c>
      <c r="G40" s="61"/>
      <c r="H40" s="22"/>
      <c r="I40" s="39">
        <f>SUM(I38:I39)</f>
        <v>642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10936</v>
      </c>
      <c r="G53" s="140" t="s">
        <v>105</v>
      </c>
      <c r="H53" s="141"/>
      <c r="I53" s="88">
        <f>ROUND((I36+I40+I42+I44+I46+I49+I52),0)</f>
        <v>6745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/>
    </row>
    <row r="56" spans="1:11" ht="12.75" customHeight="1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15" priority="2" operator="equal">
      <formula>0</formula>
    </cfRule>
  </conditionalFormatting>
  <conditionalFormatting sqref="D10:K13">
    <cfRule type="cellIs" dxfId="14" priority="3" operator="equal">
      <formula>0</formula>
    </cfRule>
  </conditionalFormatting>
  <conditionalFormatting sqref="H18:H51">
    <cfRule type="cellIs" dxfId="13" priority="4" operator="equal">
      <formula>100</formula>
    </cfRule>
  </conditionalFormatting>
  <conditionalFormatting sqref="J8">
    <cfRule type="cellIs" dxfId="12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FB40-EF22-4F39-BADC-5F704AF90F2F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128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1" t="s">
        <v>129</v>
      </c>
      <c r="D2" s="71"/>
      <c r="E2" s="71"/>
      <c r="F2" s="5"/>
      <c r="G2" s="1"/>
      <c r="H2" s="6"/>
      <c r="I2" s="7" t="s">
        <v>55</v>
      </c>
      <c r="J2" s="111">
        <f>I53</f>
        <v>20839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0.26600000000000001</v>
      </c>
      <c r="D5" s="13" t="s">
        <v>2</v>
      </c>
      <c r="E5" s="12"/>
      <c r="F5" s="114" t="s">
        <v>80</v>
      </c>
      <c r="G5" s="115"/>
      <c r="H5" s="115"/>
      <c r="I5" s="73">
        <f>J8</f>
        <v>0.27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0.27</v>
      </c>
      <c r="E8" s="22"/>
      <c r="F8" s="51"/>
      <c r="G8" s="66"/>
      <c r="H8" s="66"/>
      <c r="I8" s="52"/>
      <c r="J8" s="104">
        <f>SUM(J10:J13)</f>
        <v>0.27</v>
      </c>
      <c r="K8" s="97">
        <f>SUM(K10:K13)</f>
        <v>870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>
        <v>0.27</v>
      </c>
      <c r="E10" s="26">
        <f>D18+D19+D20+D24</f>
        <v>870</v>
      </c>
      <c r="F10" s="51"/>
      <c r="G10" s="66"/>
      <c r="H10" s="66"/>
      <c r="I10" s="52"/>
      <c r="J10" s="106">
        <f>D10</f>
        <v>0.27</v>
      </c>
      <c r="K10" s="69">
        <f t="shared" ref="J10:K13" si="0">E10</f>
        <v>870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/>
      <c r="E13" s="27">
        <f>D32</f>
        <v>0</v>
      </c>
      <c r="F13" s="51"/>
      <c r="G13" s="66"/>
      <c r="H13" s="67"/>
      <c r="I13" s="53"/>
      <c r="J13" s="106">
        <f t="shared" si="0"/>
        <v>0</v>
      </c>
      <c r="K13" s="69">
        <f t="shared" si="0"/>
        <v>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>
        <v>630</v>
      </c>
      <c r="E20" s="99">
        <v>8.91</v>
      </c>
      <c r="F20" s="34">
        <f>ROUND(D20*E20,2)</f>
        <v>5613.3</v>
      </c>
      <c r="G20" s="35">
        <v>16</v>
      </c>
      <c r="H20" s="35">
        <f t="shared" si="2"/>
        <v>84</v>
      </c>
      <c r="I20" s="34">
        <f t="shared" si="3"/>
        <v>4715.17</v>
      </c>
      <c r="J20" s="151" t="s">
        <v>137</v>
      </c>
      <c r="K20" s="152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51"/>
      <c r="K23" s="152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>
        <v>240</v>
      </c>
      <c r="E24" s="101">
        <v>4.32</v>
      </c>
      <c r="F24" s="34">
        <f>ROUND(D24*E24,2)</f>
        <v>1036.8</v>
      </c>
      <c r="G24" s="35">
        <v>16</v>
      </c>
      <c r="H24" s="35">
        <f t="shared" si="2"/>
        <v>84</v>
      </c>
      <c r="I24" s="34">
        <f t="shared" si="3"/>
        <v>870.91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630</v>
      </c>
      <c r="E27" s="101">
        <v>16.68</v>
      </c>
      <c r="F27" s="34">
        <f t="shared" si="5"/>
        <v>10508.4</v>
      </c>
      <c r="G27" s="35">
        <v>40</v>
      </c>
      <c r="H27" s="35">
        <f t="shared" si="2"/>
        <v>60</v>
      </c>
      <c r="I27" s="34">
        <f t="shared" si="3"/>
        <v>6305.04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240</v>
      </c>
      <c r="E31" s="101">
        <v>19.920000000000002</v>
      </c>
      <c r="F31" s="34">
        <f t="shared" si="5"/>
        <v>4780.8</v>
      </c>
      <c r="G31" s="35">
        <v>40</v>
      </c>
      <c r="H31" s="35">
        <f t="shared" si="2"/>
        <v>60</v>
      </c>
      <c r="I31" s="34">
        <f t="shared" si="3"/>
        <v>2868.48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/>
      <c r="E32" s="22">
        <v>2.46</v>
      </c>
      <c r="F32" s="34">
        <f>ROUND(D32*E32,2)</f>
        <v>0</v>
      </c>
      <c r="G32" s="35"/>
      <c r="H32" s="35">
        <f t="shared" si="2"/>
        <v>100</v>
      </c>
      <c r="I32" s="34">
        <f t="shared" si="3"/>
        <v>0</v>
      </c>
      <c r="J32" s="130"/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>
        <v>210</v>
      </c>
      <c r="E35" s="21">
        <f>ROUND(28.33*0.3,2)</f>
        <v>8.5</v>
      </c>
      <c r="F35" s="34">
        <f t="shared" si="1"/>
        <v>1785</v>
      </c>
      <c r="G35" s="35">
        <v>80</v>
      </c>
      <c r="H35" s="35">
        <f t="shared" si="2"/>
        <v>20</v>
      </c>
      <c r="I35" s="34">
        <f t="shared" si="3"/>
        <v>357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23724.3</v>
      </c>
      <c r="G36" s="61"/>
      <c r="H36" s="22"/>
      <c r="I36" s="36">
        <f>SUM(I18:I35)</f>
        <v>15116.599999999999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5722</v>
      </c>
      <c r="G42" s="61"/>
      <c r="H42" s="22"/>
      <c r="I42" s="36">
        <f>F42</f>
        <v>5722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29446</v>
      </c>
      <c r="G53" s="140" t="s">
        <v>105</v>
      </c>
      <c r="H53" s="141"/>
      <c r="I53" s="88">
        <f>ROUND((I36+I40+I42+I44+I46+I49+I52),0)</f>
        <v>20839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141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11" priority="2" operator="equal">
      <formula>0</formula>
    </cfRule>
  </conditionalFormatting>
  <conditionalFormatting sqref="D10:K13">
    <cfRule type="cellIs" dxfId="10" priority="3" operator="equal">
      <formula>0</formula>
    </cfRule>
  </conditionalFormatting>
  <conditionalFormatting sqref="H18:H51">
    <cfRule type="cellIs" dxfId="9" priority="4" operator="equal">
      <formula>100</formula>
    </cfRule>
  </conditionalFormatting>
  <conditionalFormatting sqref="J8">
    <cfRule type="cellIs" dxfId="8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6464-9375-4CD1-A351-C23F63D2AE84}">
  <dimension ref="A1:L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130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131</v>
      </c>
      <c r="D2" s="71"/>
      <c r="E2" s="71"/>
      <c r="F2" s="5"/>
      <c r="G2" s="1"/>
      <c r="H2" s="6"/>
      <c r="I2" s="7" t="s">
        <v>55</v>
      </c>
      <c r="J2" s="111">
        <f>I53</f>
        <v>118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7.4999999999999997E-2</v>
      </c>
      <c r="D5" s="13" t="s">
        <v>2</v>
      </c>
      <c r="E5" s="12"/>
      <c r="F5" s="114" t="s">
        <v>80</v>
      </c>
      <c r="G5" s="115"/>
      <c r="H5" s="115"/>
      <c r="I5" s="73">
        <f>J8</f>
        <v>0.08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0.08</v>
      </c>
      <c r="E8" s="22"/>
      <c r="F8" s="51"/>
      <c r="G8" s="66"/>
      <c r="H8" s="66"/>
      <c r="I8" s="52"/>
      <c r="J8" s="104">
        <f>SUM(J10:J13)</f>
        <v>0.08</v>
      </c>
      <c r="K8" s="97">
        <f>SUM(K10:K13)</f>
        <v>240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>
        <v>0.08</v>
      </c>
      <c r="E13" s="27">
        <f>D32</f>
        <v>240</v>
      </c>
      <c r="F13" s="51"/>
      <c r="G13" s="66"/>
      <c r="H13" s="67"/>
      <c r="I13" s="53"/>
      <c r="J13" s="106">
        <f t="shared" si="0"/>
        <v>0.08</v>
      </c>
      <c r="K13" s="69">
        <f t="shared" si="0"/>
        <v>240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>
        <v>240</v>
      </c>
      <c r="E32" s="22">
        <v>2.46</v>
      </c>
      <c r="F32" s="34">
        <f>ROUND(D32*E32,2)</f>
        <v>590.4</v>
      </c>
      <c r="G32" s="35">
        <v>80</v>
      </c>
      <c r="H32" s="35">
        <f t="shared" si="2"/>
        <v>20</v>
      </c>
      <c r="I32" s="34">
        <f t="shared" si="3"/>
        <v>118.08</v>
      </c>
      <c r="J32" s="130" t="s">
        <v>138</v>
      </c>
      <c r="K32" s="131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590.4</v>
      </c>
      <c r="G36" s="61"/>
      <c r="H36" s="22"/>
      <c r="I36" s="36">
        <f>SUM(I18:I35)</f>
        <v>118.08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590</v>
      </c>
      <c r="G53" s="140" t="s">
        <v>105</v>
      </c>
      <c r="H53" s="141"/>
      <c r="I53" s="88">
        <f>ROUND((I36+I40+I42+I44+I46+I49+I52),0)</f>
        <v>118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146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4"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7" priority="2" operator="equal">
      <formula>0</formula>
    </cfRule>
  </conditionalFormatting>
  <conditionalFormatting sqref="D10:K13">
    <cfRule type="cellIs" dxfId="6" priority="3" operator="equal">
      <formula>0</formula>
    </cfRule>
  </conditionalFormatting>
  <conditionalFormatting sqref="H18:H51">
    <cfRule type="cellIs" dxfId="5" priority="4" operator="equal">
      <formula>100</formula>
    </cfRule>
  </conditionalFormatting>
  <conditionalFormatting sqref="J8">
    <cfRule type="cellIs" dxfId="4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19EA-C3CF-4EAB-A85C-0E89CDAEA3DE}">
  <dimension ref="A1:L123"/>
  <sheetViews>
    <sheetView showGridLines="0" tabSelected="1" zoomScale="115" zoomScaleNormal="115" workbookViewId="0">
      <selection activeCell="A4" sqref="A4"/>
    </sheetView>
  </sheetViews>
  <sheetFormatPr defaultRowHeight="12.75" customHeight="1"/>
  <cols>
    <col min="1" max="1" width="5" style="45" customWidth="1"/>
    <col min="2" max="2" width="19.5703125" style="46" customWidth="1"/>
    <col min="3" max="3" width="6.42578125" style="47" customWidth="1"/>
    <col min="4" max="4" width="8.5703125" style="3" customWidth="1"/>
    <col min="5" max="5" width="7.42578125" style="3" customWidth="1"/>
    <col min="6" max="6" width="9.140625" style="3"/>
    <col min="7" max="7" width="7.42578125" style="3" customWidth="1"/>
    <col min="8" max="8" width="8.5703125" style="3" customWidth="1"/>
    <col min="9" max="9" width="9.140625" style="3" customWidth="1"/>
    <col min="10" max="10" width="8.42578125" style="3" customWidth="1"/>
    <col min="11" max="11" width="7" style="3" customWidth="1"/>
    <col min="12" max="12" width="4.5703125" style="3" customWidth="1"/>
    <col min="13" max="16384" width="9.140625" style="3"/>
  </cols>
  <sheetData>
    <row r="1" spans="1:12" ht="12.75" customHeight="1">
      <c r="A1" s="1"/>
      <c r="B1" s="2" t="s">
        <v>102</v>
      </c>
      <c r="C1" s="110" t="s">
        <v>132</v>
      </c>
      <c r="D1" s="110"/>
      <c r="E1" s="110"/>
      <c r="F1" s="110"/>
      <c r="G1" s="1"/>
      <c r="H1" s="1"/>
      <c r="I1" s="1"/>
      <c r="J1" s="1"/>
      <c r="K1" s="102"/>
    </row>
    <row r="2" spans="1:12" ht="12.75" customHeight="1">
      <c r="A2" s="4"/>
      <c r="B2" s="2" t="s">
        <v>103</v>
      </c>
      <c r="C2" s="70" t="s">
        <v>133</v>
      </c>
      <c r="D2" s="71"/>
      <c r="E2" s="71"/>
      <c r="F2" s="5"/>
      <c r="G2" s="1"/>
      <c r="H2" s="6"/>
      <c r="I2" s="7" t="s">
        <v>55</v>
      </c>
      <c r="J2" s="111">
        <f>I53</f>
        <v>89</v>
      </c>
      <c r="K2" s="111"/>
    </row>
    <row r="3" spans="1:12" ht="6" customHeight="1" thickBot="1">
      <c r="A3" s="8"/>
      <c r="B3" s="4"/>
      <c r="C3" s="9"/>
      <c r="D3" s="10"/>
      <c r="E3" s="10"/>
      <c r="F3" s="10"/>
      <c r="G3" s="10"/>
      <c r="H3" s="10"/>
      <c r="I3" s="10"/>
      <c r="J3" s="10"/>
    </row>
    <row r="4" spans="1:12" ht="12.75" customHeight="1">
      <c r="A4" s="91">
        <v>1</v>
      </c>
      <c r="B4" s="92" t="s">
        <v>0</v>
      </c>
      <c r="C4" s="89"/>
      <c r="D4" s="89"/>
      <c r="E4" s="89"/>
      <c r="F4" s="89"/>
      <c r="G4" s="89"/>
      <c r="H4" s="89"/>
      <c r="I4" s="90"/>
      <c r="J4" s="112" t="s">
        <v>1</v>
      </c>
      <c r="K4" s="113"/>
    </row>
    <row r="5" spans="1:12" ht="12.75" customHeight="1" thickBot="1">
      <c r="A5" s="11" t="s">
        <v>42</v>
      </c>
      <c r="B5" s="68" t="s">
        <v>82</v>
      </c>
      <c r="C5" s="12">
        <v>0.06</v>
      </c>
      <c r="D5" s="13" t="s">
        <v>2</v>
      </c>
      <c r="E5" s="12"/>
      <c r="F5" s="114" t="s">
        <v>80</v>
      </c>
      <c r="G5" s="115"/>
      <c r="H5" s="115"/>
      <c r="I5" s="73">
        <f>J8</f>
        <v>0.06</v>
      </c>
      <c r="J5" s="14" t="s">
        <v>46</v>
      </c>
      <c r="K5" s="15" t="s">
        <v>60</v>
      </c>
    </row>
    <row r="6" spans="1:12" ht="12" customHeight="1" thickTop="1">
      <c r="A6" s="16" t="s">
        <v>41</v>
      </c>
      <c r="B6" s="17" t="s">
        <v>39</v>
      </c>
      <c r="C6" s="18"/>
      <c r="D6" s="116">
        <v>80520021729</v>
      </c>
      <c r="E6" s="117"/>
      <c r="F6" s="118"/>
      <c r="G6" s="119"/>
      <c r="H6" s="119"/>
      <c r="I6" s="120"/>
      <c r="J6" s="93"/>
      <c r="K6" s="94"/>
    </row>
    <row r="7" spans="1:12" ht="12" customHeight="1">
      <c r="A7" s="19" t="s">
        <v>43</v>
      </c>
      <c r="B7" s="20" t="s">
        <v>36</v>
      </c>
      <c r="C7" s="18"/>
      <c r="D7" s="121">
        <v>80520021729</v>
      </c>
      <c r="E7" s="122"/>
      <c r="F7" s="123"/>
      <c r="G7" s="124"/>
      <c r="H7" s="124"/>
      <c r="I7" s="125"/>
      <c r="J7" s="95"/>
      <c r="K7" s="96"/>
      <c r="L7" s="48"/>
    </row>
    <row r="8" spans="1:12" ht="12" customHeight="1">
      <c r="A8" s="19" t="s">
        <v>44</v>
      </c>
      <c r="B8" s="20" t="s">
        <v>81</v>
      </c>
      <c r="C8" s="21" t="s">
        <v>2</v>
      </c>
      <c r="D8" s="25">
        <f>SUM(D10:D13)</f>
        <v>0.06</v>
      </c>
      <c r="E8" s="22"/>
      <c r="F8" s="51"/>
      <c r="G8" s="66"/>
      <c r="H8" s="66"/>
      <c r="I8" s="52"/>
      <c r="J8" s="104">
        <f>SUM(J10:J13)</f>
        <v>0.06</v>
      </c>
      <c r="K8" s="97">
        <f>SUM(K10:K13)</f>
        <v>180</v>
      </c>
    </row>
    <row r="9" spans="1:12" ht="12" customHeight="1">
      <c r="A9" s="19" t="s">
        <v>45</v>
      </c>
      <c r="B9" s="20" t="s">
        <v>40</v>
      </c>
      <c r="C9" s="23"/>
      <c r="D9" s="24" t="s">
        <v>46</v>
      </c>
      <c r="E9" s="25" t="s">
        <v>60</v>
      </c>
      <c r="F9" s="51"/>
      <c r="G9" s="66"/>
      <c r="H9" s="66"/>
      <c r="I9" s="52"/>
      <c r="J9" s="105"/>
      <c r="K9" s="107"/>
    </row>
    <row r="10" spans="1:12" ht="12" customHeight="1">
      <c r="A10" s="19"/>
      <c r="B10" s="20"/>
      <c r="C10" s="49" t="s">
        <v>69</v>
      </c>
      <c r="D10" s="23"/>
      <c r="E10" s="26">
        <f>D18+D19+D20+D24</f>
        <v>0</v>
      </c>
      <c r="F10" s="51"/>
      <c r="G10" s="66"/>
      <c r="H10" s="66"/>
      <c r="I10" s="52"/>
      <c r="J10" s="106">
        <f>D10</f>
        <v>0</v>
      </c>
      <c r="K10" s="69">
        <f t="shared" ref="J10:K13" si="0">E10</f>
        <v>0</v>
      </c>
    </row>
    <row r="11" spans="1:12" ht="12" customHeight="1">
      <c r="A11" s="19"/>
      <c r="B11" s="20"/>
      <c r="C11" s="49" t="s">
        <v>72</v>
      </c>
      <c r="D11" s="103"/>
      <c r="E11" s="26">
        <f>D21</f>
        <v>0</v>
      </c>
      <c r="F11" s="51"/>
      <c r="G11" s="66"/>
      <c r="H11" s="66"/>
      <c r="I11" s="52"/>
      <c r="J11" s="106">
        <f t="shared" si="0"/>
        <v>0</v>
      </c>
      <c r="K11" s="69">
        <f t="shared" si="0"/>
        <v>0</v>
      </c>
    </row>
    <row r="12" spans="1:12" ht="12" customHeight="1">
      <c r="A12" s="19"/>
      <c r="B12" s="20"/>
      <c r="C12" s="49" t="s">
        <v>3</v>
      </c>
      <c r="D12" s="103"/>
      <c r="E12" s="27">
        <f>D22+D23</f>
        <v>0</v>
      </c>
      <c r="F12" s="51"/>
      <c r="G12" s="66"/>
      <c r="H12" s="66"/>
      <c r="I12" s="52"/>
      <c r="J12" s="106">
        <f t="shared" si="0"/>
        <v>0</v>
      </c>
      <c r="K12" s="69">
        <f t="shared" si="0"/>
        <v>0</v>
      </c>
    </row>
    <row r="13" spans="1:12" ht="12" customHeight="1" thickBot="1">
      <c r="A13" s="19"/>
      <c r="B13" s="20"/>
      <c r="C13" s="50" t="s">
        <v>37</v>
      </c>
      <c r="D13" s="103">
        <v>0.06</v>
      </c>
      <c r="E13" s="27">
        <f>D32</f>
        <v>180</v>
      </c>
      <c r="F13" s="51"/>
      <c r="G13" s="66"/>
      <c r="H13" s="67"/>
      <c r="I13" s="53"/>
      <c r="J13" s="106">
        <f t="shared" si="0"/>
        <v>0.06</v>
      </c>
      <c r="K13" s="69">
        <f t="shared" si="0"/>
        <v>180</v>
      </c>
    </row>
    <row r="14" spans="1:12" ht="4.5" customHeight="1" thickBo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28"/>
    </row>
    <row r="15" spans="1:12" ht="12.75" customHeight="1">
      <c r="A15" s="91">
        <v>2</v>
      </c>
      <c r="B15" s="89" t="s">
        <v>68</v>
      </c>
      <c r="C15" s="89"/>
      <c r="D15" s="89"/>
      <c r="E15" s="128">
        <f>D7</f>
        <v>80520021729</v>
      </c>
      <c r="F15" s="129"/>
      <c r="G15" s="89"/>
      <c r="H15" s="89"/>
      <c r="I15" s="89"/>
      <c r="J15" s="89"/>
      <c r="K15" s="90"/>
    </row>
    <row r="16" spans="1:12" ht="22.5" customHeight="1">
      <c r="A16" s="29" t="s">
        <v>4</v>
      </c>
      <c r="B16" s="72" t="s">
        <v>5</v>
      </c>
      <c r="C16" s="72" t="s">
        <v>54</v>
      </c>
      <c r="D16" s="30" t="s">
        <v>6</v>
      </c>
      <c r="E16" s="31" t="s">
        <v>57</v>
      </c>
      <c r="F16" s="31" t="s">
        <v>58</v>
      </c>
      <c r="G16" s="31" t="s">
        <v>59</v>
      </c>
      <c r="H16" s="31" t="s">
        <v>56</v>
      </c>
      <c r="I16" s="31" t="s">
        <v>7</v>
      </c>
      <c r="J16" s="108" t="s">
        <v>8</v>
      </c>
      <c r="K16" s="109"/>
    </row>
    <row r="17" spans="1:12" ht="12.75" customHeight="1">
      <c r="A17" s="74" t="s">
        <v>47</v>
      </c>
      <c r="B17" s="75" t="s">
        <v>61</v>
      </c>
      <c r="C17" s="76"/>
      <c r="D17" s="77"/>
      <c r="E17" s="77"/>
      <c r="F17" s="77"/>
      <c r="G17" s="77"/>
      <c r="H17" s="77"/>
      <c r="I17" s="77"/>
      <c r="J17" s="132"/>
      <c r="K17" s="133"/>
    </row>
    <row r="18" spans="1:12" ht="12" customHeight="1">
      <c r="A18" s="32" t="s">
        <v>9</v>
      </c>
      <c r="B18" s="20" t="s">
        <v>10</v>
      </c>
      <c r="C18" s="33" t="s">
        <v>62</v>
      </c>
      <c r="D18" s="35"/>
      <c r="E18" s="99">
        <v>26.17</v>
      </c>
      <c r="F18" s="34">
        <f t="shared" ref="F18:F35" si="1">ROUND(D18*E18,2)</f>
        <v>0</v>
      </c>
      <c r="G18" s="35"/>
      <c r="H18" s="35">
        <f t="shared" ref="H18:H35" si="2">100-G18</f>
        <v>100</v>
      </c>
      <c r="I18" s="34">
        <f>ROUND(F18*H18/100,2)</f>
        <v>0</v>
      </c>
      <c r="J18" s="130"/>
      <c r="K18" s="131"/>
      <c r="L18" s="98"/>
    </row>
    <row r="19" spans="1:12" ht="12" customHeight="1">
      <c r="A19" s="32" t="s">
        <v>11</v>
      </c>
      <c r="B19" s="20" t="s">
        <v>12</v>
      </c>
      <c r="C19" s="33" t="s">
        <v>62</v>
      </c>
      <c r="D19" s="35"/>
      <c r="E19" s="99">
        <v>14.74</v>
      </c>
      <c r="F19" s="34">
        <f t="shared" si="1"/>
        <v>0</v>
      </c>
      <c r="G19" s="35"/>
      <c r="H19" s="35">
        <f t="shared" si="2"/>
        <v>100</v>
      </c>
      <c r="I19" s="34">
        <f t="shared" ref="I19:I35" si="3">ROUND(F19*H19/100,2)</f>
        <v>0</v>
      </c>
      <c r="J19" s="130"/>
      <c r="K19" s="131"/>
      <c r="L19" s="98"/>
    </row>
    <row r="20" spans="1:12" ht="12" customHeight="1">
      <c r="A20" s="32" t="s">
        <v>13</v>
      </c>
      <c r="B20" s="20" t="s">
        <v>14</v>
      </c>
      <c r="C20" s="33" t="s">
        <v>62</v>
      </c>
      <c r="D20" s="35"/>
      <c r="E20" s="99">
        <v>8.91</v>
      </c>
      <c r="F20" s="34">
        <f>ROUND(D20*E20,2)</f>
        <v>0</v>
      </c>
      <c r="G20" s="35"/>
      <c r="H20" s="35">
        <f t="shared" si="2"/>
        <v>100</v>
      </c>
      <c r="I20" s="34">
        <f t="shared" si="3"/>
        <v>0</v>
      </c>
      <c r="J20" s="130"/>
      <c r="K20" s="131"/>
      <c r="L20" s="98"/>
    </row>
    <row r="21" spans="1:12" ht="12" customHeight="1">
      <c r="A21" s="32" t="s">
        <v>15</v>
      </c>
      <c r="B21" s="20" t="s">
        <v>16</v>
      </c>
      <c r="C21" s="33" t="s">
        <v>62</v>
      </c>
      <c r="D21" s="35"/>
      <c r="E21" s="100">
        <v>22.82</v>
      </c>
      <c r="F21" s="34">
        <f>ROUND(D21*E21,2)</f>
        <v>0</v>
      </c>
      <c r="G21" s="35"/>
      <c r="H21" s="35">
        <f t="shared" si="2"/>
        <v>100</v>
      </c>
      <c r="I21" s="34">
        <f t="shared" si="3"/>
        <v>0</v>
      </c>
      <c r="J21" s="130"/>
      <c r="K21" s="131"/>
      <c r="L21" s="98"/>
    </row>
    <row r="22" spans="1:12" ht="12" customHeight="1">
      <c r="A22" s="32" t="s">
        <v>17</v>
      </c>
      <c r="B22" s="20" t="s">
        <v>18</v>
      </c>
      <c r="C22" s="33" t="s">
        <v>62</v>
      </c>
      <c r="D22" s="35"/>
      <c r="E22" s="99">
        <v>5.3</v>
      </c>
      <c r="F22" s="34">
        <f t="shared" si="1"/>
        <v>0</v>
      </c>
      <c r="G22" s="35"/>
      <c r="H22" s="35">
        <f t="shared" si="2"/>
        <v>100</v>
      </c>
      <c r="I22" s="34">
        <f t="shared" si="3"/>
        <v>0</v>
      </c>
      <c r="J22" s="130"/>
      <c r="K22" s="131"/>
      <c r="L22" s="98"/>
    </row>
    <row r="23" spans="1:12" ht="12" customHeight="1">
      <c r="A23" s="32" t="s">
        <v>19</v>
      </c>
      <c r="B23" s="20" t="s">
        <v>73</v>
      </c>
      <c r="C23" s="33" t="s">
        <v>62</v>
      </c>
      <c r="D23" s="35"/>
      <c r="E23" s="99">
        <v>2.12</v>
      </c>
      <c r="F23" s="34">
        <f>ROUND(D23*E23,2)</f>
        <v>0</v>
      </c>
      <c r="G23" s="35"/>
      <c r="H23" s="35">
        <f t="shared" si="2"/>
        <v>100</v>
      </c>
      <c r="I23" s="34">
        <f t="shared" si="3"/>
        <v>0</v>
      </c>
      <c r="J23" s="130"/>
      <c r="K23" s="131"/>
      <c r="L23" s="98"/>
    </row>
    <row r="24" spans="1:12" ht="12" customHeight="1">
      <c r="A24" s="32" t="s">
        <v>20</v>
      </c>
      <c r="B24" s="20" t="s">
        <v>74</v>
      </c>
      <c r="C24" s="33" t="s">
        <v>62</v>
      </c>
      <c r="D24" s="35"/>
      <c r="E24" s="101">
        <v>4.32</v>
      </c>
      <c r="F24" s="34">
        <f>ROUND(D24*E24,2)</f>
        <v>0</v>
      </c>
      <c r="G24" s="35"/>
      <c r="H24" s="35">
        <f t="shared" si="2"/>
        <v>100</v>
      </c>
      <c r="I24" s="34">
        <f t="shared" si="3"/>
        <v>0</v>
      </c>
      <c r="J24" s="130"/>
      <c r="K24" s="131"/>
      <c r="L24" s="98"/>
    </row>
    <row r="25" spans="1:12" ht="12" customHeight="1">
      <c r="A25" s="32" t="s">
        <v>21</v>
      </c>
      <c r="B25" s="20" t="s">
        <v>88</v>
      </c>
      <c r="C25" s="33" t="s">
        <v>62</v>
      </c>
      <c r="D25" s="35">
        <f t="shared" ref="D25:D31" si="4">D18</f>
        <v>0</v>
      </c>
      <c r="E25" s="101">
        <v>28.34</v>
      </c>
      <c r="F25" s="34">
        <f t="shared" ref="F25:F31" si="5">ROUND(D25*E25,2)</f>
        <v>0</v>
      </c>
      <c r="G25" s="35"/>
      <c r="H25" s="35">
        <f t="shared" si="2"/>
        <v>100</v>
      </c>
      <c r="I25" s="34">
        <f t="shared" si="3"/>
        <v>0</v>
      </c>
      <c r="J25" s="130"/>
      <c r="K25" s="131"/>
      <c r="L25" s="98"/>
    </row>
    <row r="26" spans="1:12" ht="12" customHeight="1">
      <c r="A26" s="32" t="s">
        <v>75</v>
      </c>
      <c r="B26" s="20" t="s">
        <v>89</v>
      </c>
      <c r="C26" s="33" t="s">
        <v>62</v>
      </c>
      <c r="D26" s="35">
        <f t="shared" si="4"/>
        <v>0</v>
      </c>
      <c r="E26" s="101">
        <v>16.13</v>
      </c>
      <c r="F26" s="34">
        <f t="shared" si="5"/>
        <v>0</v>
      </c>
      <c r="G26" s="35"/>
      <c r="H26" s="35">
        <f t="shared" si="2"/>
        <v>100</v>
      </c>
      <c r="I26" s="34">
        <f t="shared" si="3"/>
        <v>0</v>
      </c>
      <c r="J26" s="130"/>
      <c r="K26" s="131"/>
    </row>
    <row r="27" spans="1:12" ht="12" customHeight="1">
      <c r="A27" s="32" t="s">
        <v>76</v>
      </c>
      <c r="B27" s="20" t="s">
        <v>90</v>
      </c>
      <c r="C27" s="33" t="s">
        <v>62</v>
      </c>
      <c r="D27" s="35">
        <f t="shared" si="4"/>
        <v>0</v>
      </c>
      <c r="E27" s="101">
        <v>16.68</v>
      </c>
      <c r="F27" s="34">
        <f t="shared" si="5"/>
        <v>0</v>
      </c>
      <c r="G27" s="35"/>
      <c r="H27" s="35">
        <f t="shared" si="2"/>
        <v>100</v>
      </c>
      <c r="I27" s="34">
        <f t="shared" si="3"/>
        <v>0</v>
      </c>
      <c r="J27" s="130"/>
      <c r="K27" s="131"/>
    </row>
    <row r="28" spans="1:12" ht="12" customHeight="1">
      <c r="A28" s="32" t="s">
        <v>83</v>
      </c>
      <c r="B28" s="20" t="s">
        <v>91</v>
      </c>
      <c r="C28" s="33" t="s">
        <v>62</v>
      </c>
      <c r="D28" s="35">
        <f t="shared" si="4"/>
        <v>0</v>
      </c>
      <c r="E28" s="101">
        <v>17.36</v>
      </c>
      <c r="F28" s="34">
        <f t="shared" si="5"/>
        <v>0</v>
      </c>
      <c r="G28" s="35"/>
      <c r="H28" s="35">
        <f t="shared" si="2"/>
        <v>100</v>
      </c>
      <c r="I28" s="34">
        <f t="shared" si="3"/>
        <v>0</v>
      </c>
      <c r="J28" s="130"/>
      <c r="K28" s="131"/>
    </row>
    <row r="29" spans="1:12" ht="12" customHeight="1">
      <c r="A29" s="32" t="s">
        <v>95</v>
      </c>
      <c r="B29" s="20" t="s">
        <v>92</v>
      </c>
      <c r="C29" s="33" t="s">
        <v>62</v>
      </c>
      <c r="D29" s="35">
        <f t="shared" si="4"/>
        <v>0</v>
      </c>
      <c r="E29" s="101">
        <v>14.47</v>
      </c>
      <c r="F29" s="34">
        <f t="shared" si="5"/>
        <v>0</v>
      </c>
      <c r="G29" s="35"/>
      <c r="H29" s="35">
        <f t="shared" si="2"/>
        <v>100</v>
      </c>
      <c r="I29" s="34">
        <f t="shared" si="3"/>
        <v>0</v>
      </c>
      <c r="J29" s="130"/>
      <c r="K29" s="131"/>
    </row>
    <row r="30" spans="1:12" ht="12" customHeight="1">
      <c r="A30" s="32" t="s">
        <v>96</v>
      </c>
      <c r="B30" s="20" t="s">
        <v>93</v>
      </c>
      <c r="C30" s="33" t="s">
        <v>62</v>
      </c>
      <c r="D30" s="35">
        <f t="shared" si="4"/>
        <v>0</v>
      </c>
      <c r="E30" s="101">
        <v>11.72</v>
      </c>
      <c r="F30" s="34">
        <f t="shared" si="5"/>
        <v>0</v>
      </c>
      <c r="G30" s="35"/>
      <c r="H30" s="35">
        <f t="shared" si="2"/>
        <v>100</v>
      </c>
      <c r="I30" s="34">
        <f t="shared" si="3"/>
        <v>0</v>
      </c>
      <c r="J30" s="130"/>
      <c r="K30" s="131"/>
    </row>
    <row r="31" spans="1:12" ht="12" customHeight="1">
      <c r="A31" s="32" t="s">
        <v>97</v>
      </c>
      <c r="B31" s="20" t="s">
        <v>94</v>
      </c>
      <c r="C31" s="33" t="s">
        <v>62</v>
      </c>
      <c r="D31" s="35">
        <f t="shared" si="4"/>
        <v>0</v>
      </c>
      <c r="E31" s="101">
        <v>19.920000000000002</v>
      </c>
      <c r="F31" s="34">
        <f t="shared" si="5"/>
        <v>0</v>
      </c>
      <c r="G31" s="35"/>
      <c r="H31" s="35">
        <f t="shared" si="2"/>
        <v>100</v>
      </c>
      <c r="I31" s="34">
        <f t="shared" si="3"/>
        <v>0</v>
      </c>
      <c r="J31" s="130"/>
      <c r="K31" s="131"/>
    </row>
    <row r="32" spans="1:12" ht="12" customHeight="1">
      <c r="A32" s="32" t="s">
        <v>98</v>
      </c>
      <c r="B32" s="20" t="s">
        <v>71</v>
      </c>
      <c r="C32" s="33" t="s">
        <v>63</v>
      </c>
      <c r="D32" s="35">
        <v>180</v>
      </c>
      <c r="E32" s="22">
        <v>2.46</v>
      </c>
      <c r="F32" s="34">
        <f>ROUND(D32*E32,2)</f>
        <v>442.8</v>
      </c>
      <c r="G32" s="35">
        <v>80</v>
      </c>
      <c r="H32" s="35">
        <f t="shared" si="2"/>
        <v>20</v>
      </c>
      <c r="I32" s="34">
        <f t="shared" si="3"/>
        <v>88.56</v>
      </c>
      <c r="J32" s="137" t="s">
        <v>138</v>
      </c>
      <c r="K32" s="138"/>
    </row>
    <row r="33" spans="1:11" ht="12" customHeight="1">
      <c r="A33" s="32" t="s">
        <v>99</v>
      </c>
      <c r="B33" s="20" t="s">
        <v>22</v>
      </c>
      <c r="C33" s="33" t="s">
        <v>64</v>
      </c>
      <c r="D33" s="35"/>
      <c r="E33" s="22">
        <v>6.36</v>
      </c>
      <c r="F33" s="34">
        <f t="shared" si="1"/>
        <v>0</v>
      </c>
      <c r="G33" s="35"/>
      <c r="H33" s="35">
        <f t="shared" si="2"/>
        <v>100</v>
      </c>
      <c r="I33" s="34">
        <f t="shared" si="3"/>
        <v>0</v>
      </c>
      <c r="J33" s="130"/>
      <c r="K33" s="131"/>
    </row>
    <row r="34" spans="1:11" ht="12" customHeight="1">
      <c r="A34" s="32" t="s">
        <v>100</v>
      </c>
      <c r="B34" s="20" t="s">
        <v>84</v>
      </c>
      <c r="C34" s="33" t="s">
        <v>63</v>
      </c>
      <c r="D34" s="35"/>
      <c r="E34" s="22">
        <v>1.96</v>
      </c>
      <c r="F34" s="34">
        <f t="shared" si="1"/>
        <v>0</v>
      </c>
      <c r="G34" s="35"/>
      <c r="H34" s="35">
        <f t="shared" si="2"/>
        <v>100</v>
      </c>
      <c r="I34" s="34">
        <f t="shared" si="3"/>
        <v>0</v>
      </c>
      <c r="J34" s="137"/>
      <c r="K34" s="138"/>
    </row>
    <row r="35" spans="1:11" ht="12" customHeight="1">
      <c r="A35" s="32" t="s">
        <v>101</v>
      </c>
      <c r="B35" s="20" t="s">
        <v>77</v>
      </c>
      <c r="C35" s="33" t="s">
        <v>62</v>
      </c>
      <c r="D35" s="35"/>
      <c r="E35" s="21">
        <f>ROUND(28.33*0.3,2)</f>
        <v>8.5</v>
      </c>
      <c r="F35" s="34">
        <f t="shared" si="1"/>
        <v>0</v>
      </c>
      <c r="G35" s="35"/>
      <c r="H35" s="35">
        <f t="shared" si="2"/>
        <v>100</v>
      </c>
      <c r="I35" s="34">
        <f t="shared" si="3"/>
        <v>0</v>
      </c>
      <c r="J35" s="130"/>
      <c r="K35" s="131"/>
    </row>
    <row r="36" spans="1:11" ht="12.75" customHeight="1">
      <c r="A36" s="19"/>
      <c r="B36" s="134" t="s">
        <v>23</v>
      </c>
      <c r="C36" s="135"/>
      <c r="D36" s="135"/>
      <c r="E36" s="136"/>
      <c r="F36" s="36">
        <f>SUM(F18:F35)</f>
        <v>442.8</v>
      </c>
      <c r="G36" s="61"/>
      <c r="H36" s="22"/>
      <c r="I36" s="36">
        <f>SUM(I18:I35)</f>
        <v>88.56</v>
      </c>
      <c r="J36" s="130"/>
      <c r="K36" s="131"/>
    </row>
    <row r="37" spans="1:11" ht="12.75" customHeight="1">
      <c r="A37" s="74" t="s">
        <v>48</v>
      </c>
      <c r="B37" s="75" t="s">
        <v>65</v>
      </c>
      <c r="C37" s="77"/>
      <c r="D37" s="77"/>
      <c r="E37" s="77"/>
      <c r="F37" s="78"/>
      <c r="G37" s="77"/>
      <c r="H37" s="77"/>
      <c r="I37" s="78"/>
      <c r="J37" s="79"/>
      <c r="K37" s="80"/>
    </row>
    <row r="38" spans="1:11" ht="12" customHeight="1">
      <c r="A38" s="32" t="s">
        <v>24</v>
      </c>
      <c r="B38" s="55" t="s">
        <v>78</v>
      </c>
      <c r="C38" s="56"/>
      <c r="D38" s="57"/>
      <c r="E38" s="59"/>
      <c r="F38" s="38">
        <v>0</v>
      </c>
      <c r="G38" s="26"/>
      <c r="H38" s="60"/>
      <c r="I38" s="34">
        <v>0</v>
      </c>
      <c r="J38" s="130"/>
      <c r="K38" s="131"/>
    </row>
    <row r="39" spans="1:11" ht="12" customHeight="1">
      <c r="A39" s="32" t="s">
        <v>25</v>
      </c>
      <c r="B39" s="55" t="s">
        <v>79</v>
      </c>
      <c r="C39" s="56"/>
      <c r="D39" s="58"/>
      <c r="E39" s="22"/>
      <c r="F39" s="34">
        <v>0</v>
      </c>
      <c r="G39" s="26"/>
      <c r="H39" s="60"/>
      <c r="I39" s="34">
        <v>0</v>
      </c>
      <c r="J39" s="130"/>
      <c r="K39" s="131"/>
    </row>
    <row r="40" spans="1:11" ht="12.75" customHeight="1">
      <c r="A40" s="19"/>
      <c r="B40" s="134" t="s">
        <v>26</v>
      </c>
      <c r="C40" s="135"/>
      <c r="D40" s="135"/>
      <c r="E40" s="136"/>
      <c r="F40" s="36">
        <f>SUM(F38:F39)</f>
        <v>0</v>
      </c>
      <c r="G40" s="61"/>
      <c r="H40" s="22"/>
      <c r="I40" s="39">
        <f>SUM(I38:I39)</f>
        <v>0</v>
      </c>
      <c r="J40" s="130"/>
      <c r="K40" s="131"/>
    </row>
    <row r="41" spans="1:11" ht="12.75" customHeight="1">
      <c r="A41" s="74" t="s">
        <v>50</v>
      </c>
      <c r="B41" s="75" t="s">
        <v>85</v>
      </c>
      <c r="C41" s="81"/>
      <c r="D41" s="81"/>
      <c r="E41" s="81"/>
      <c r="F41" s="82"/>
      <c r="G41" s="81"/>
      <c r="H41" s="81"/>
      <c r="I41" s="82"/>
      <c r="J41" s="83"/>
      <c r="K41" s="84"/>
    </row>
    <row r="42" spans="1:11" ht="12.75" customHeight="1">
      <c r="A42" s="19"/>
      <c r="B42" s="134" t="s">
        <v>27</v>
      </c>
      <c r="C42" s="135"/>
      <c r="D42" s="135"/>
      <c r="E42" s="136"/>
      <c r="F42" s="36">
        <v>0</v>
      </c>
      <c r="G42" s="61"/>
      <c r="H42" s="22"/>
      <c r="I42" s="36">
        <f>F42</f>
        <v>0</v>
      </c>
      <c r="J42" s="130"/>
      <c r="K42" s="131"/>
    </row>
    <row r="43" spans="1:11" ht="12.75" customHeight="1">
      <c r="A43" s="74" t="s">
        <v>49</v>
      </c>
      <c r="B43" s="75" t="s">
        <v>86</v>
      </c>
      <c r="C43" s="83"/>
      <c r="D43" s="83"/>
      <c r="E43" s="77"/>
      <c r="F43" s="85"/>
      <c r="G43" s="79"/>
      <c r="H43" s="79"/>
      <c r="I43" s="85"/>
      <c r="J43" s="79"/>
      <c r="K43" s="80"/>
    </row>
    <row r="44" spans="1:11" ht="12.75" customHeight="1">
      <c r="A44" s="19"/>
      <c r="B44" s="134" t="s">
        <v>29</v>
      </c>
      <c r="C44" s="135"/>
      <c r="D44" s="135"/>
      <c r="E44" s="136"/>
      <c r="F44" s="36">
        <v>0</v>
      </c>
      <c r="G44" s="61"/>
      <c r="H44" s="22"/>
      <c r="I44" s="36">
        <f>F44</f>
        <v>0</v>
      </c>
      <c r="J44" s="130"/>
      <c r="K44" s="131"/>
    </row>
    <row r="45" spans="1:11" ht="12.75" customHeight="1">
      <c r="A45" s="74" t="s">
        <v>51</v>
      </c>
      <c r="B45" s="75" t="s">
        <v>87</v>
      </c>
      <c r="C45" s="83"/>
      <c r="D45" s="83"/>
      <c r="E45" s="77"/>
      <c r="F45" s="85"/>
      <c r="G45" s="79"/>
      <c r="H45" s="79"/>
      <c r="I45" s="85"/>
      <c r="J45" s="79"/>
      <c r="K45" s="80"/>
    </row>
    <row r="46" spans="1:11" ht="12.75" customHeight="1">
      <c r="A46" s="19"/>
      <c r="B46" s="134" t="s">
        <v>30</v>
      </c>
      <c r="C46" s="135"/>
      <c r="D46" s="135"/>
      <c r="E46" s="136"/>
      <c r="F46" s="36">
        <v>0</v>
      </c>
      <c r="G46" s="61"/>
      <c r="H46" s="22"/>
      <c r="I46" s="36">
        <f>F46</f>
        <v>0</v>
      </c>
      <c r="J46" s="130"/>
      <c r="K46" s="131"/>
    </row>
    <row r="47" spans="1:11" ht="12.75" customHeight="1">
      <c r="A47" s="74" t="s">
        <v>52</v>
      </c>
      <c r="B47" s="75" t="s">
        <v>66</v>
      </c>
      <c r="C47" s="86"/>
      <c r="D47" s="79"/>
      <c r="E47" s="79"/>
      <c r="F47" s="85"/>
      <c r="G47" s="79"/>
      <c r="H47" s="79"/>
      <c r="I47" s="85"/>
      <c r="J47" s="79"/>
      <c r="K47" s="80"/>
    </row>
    <row r="48" spans="1:11" ht="12" customHeight="1">
      <c r="A48" s="32" t="s">
        <v>31</v>
      </c>
      <c r="B48" s="20" t="s">
        <v>32</v>
      </c>
      <c r="C48" s="37" t="s">
        <v>28</v>
      </c>
      <c r="D48" s="35"/>
      <c r="E48" s="34">
        <v>3355.33</v>
      </c>
      <c r="F48" s="34">
        <f>D48*E48</f>
        <v>0</v>
      </c>
      <c r="G48" s="35"/>
      <c r="H48" s="35">
        <f>100-G48</f>
        <v>100</v>
      </c>
      <c r="I48" s="34">
        <f>ROUND(F48*H48/100,2)</f>
        <v>0</v>
      </c>
      <c r="J48" s="130"/>
      <c r="K48" s="131"/>
    </row>
    <row r="49" spans="1:11" ht="12.75" customHeight="1">
      <c r="A49" s="19"/>
      <c r="B49" s="134" t="s">
        <v>38</v>
      </c>
      <c r="C49" s="135"/>
      <c r="D49" s="135"/>
      <c r="E49" s="136"/>
      <c r="F49" s="36">
        <f>F48</f>
        <v>0</v>
      </c>
      <c r="G49" s="61"/>
      <c r="H49" s="22"/>
      <c r="I49" s="36">
        <f>I48</f>
        <v>0</v>
      </c>
      <c r="J49" s="130"/>
      <c r="K49" s="131"/>
    </row>
    <row r="50" spans="1:11" ht="12.75" customHeight="1">
      <c r="A50" s="74" t="s">
        <v>53</v>
      </c>
      <c r="B50" s="75" t="s">
        <v>67</v>
      </c>
      <c r="C50" s="86"/>
      <c r="D50" s="79"/>
      <c r="E50" s="79"/>
      <c r="F50" s="85"/>
      <c r="G50" s="79"/>
      <c r="H50" s="79"/>
      <c r="I50" s="85"/>
      <c r="J50" s="79"/>
      <c r="K50" s="80"/>
    </row>
    <row r="51" spans="1:11" ht="12" customHeight="1">
      <c r="A51" s="32" t="s">
        <v>34</v>
      </c>
      <c r="B51" s="20" t="s">
        <v>35</v>
      </c>
      <c r="C51" s="37" t="s">
        <v>28</v>
      </c>
      <c r="D51" s="35"/>
      <c r="E51" s="34">
        <v>5150.3500000000004</v>
      </c>
      <c r="F51" s="34">
        <f>D51*E51</f>
        <v>0</v>
      </c>
      <c r="G51" s="35"/>
      <c r="H51" s="35">
        <f>100-G51</f>
        <v>100</v>
      </c>
      <c r="I51" s="34">
        <f>ROUND(F51*H51/100,2)</f>
        <v>0</v>
      </c>
      <c r="J51" s="130"/>
      <c r="K51" s="131"/>
    </row>
    <row r="52" spans="1:11" ht="12.75" customHeight="1" thickBot="1">
      <c r="A52" s="40"/>
      <c r="B52" s="145" t="s">
        <v>33</v>
      </c>
      <c r="C52" s="146"/>
      <c r="D52" s="146"/>
      <c r="E52" s="147"/>
      <c r="F52" s="41">
        <f>F51</f>
        <v>0</v>
      </c>
      <c r="G52" s="63"/>
      <c r="H52" s="64"/>
      <c r="I52" s="41">
        <f>I51</f>
        <v>0</v>
      </c>
      <c r="J52" s="148"/>
      <c r="K52" s="149"/>
    </row>
    <row r="53" spans="1:11" ht="22.5" customHeight="1" thickBot="1">
      <c r="A53" s="62"/>
      <c r="B53" s="65"/>
      <c r="C53" s="139" t="s">
        <v>104</v>
      </c>
      <c r="D53" s="139"/>
      <c r="E53" s="139"/>
      <c r="F53" s="87">
        <f>ROUND((F36+F40+F42+F44+F46+F49+F52),0)</f>
        <v>443</v>
      </c>
      <c r="G53" s="140" t="s">
        <v>105</v>
      </c>
      <c r="H53" s="141"/>
      <c r="I53" s="88">
        <f>ROUND((I36+I40+I42+I44+I46+I49+I52),0)</f>
        <v>89</v>
      </c>
      <c r="J53" s="142"/>
      <c r="K53" s="143"/>
    </row>
    <row r="54" spans="1:11" ht="4.5" customHeight="1">
      <c r="A54" s="42"/>
      <c r="B54" s="43"/>
      <c r="C54" s="44"/>
    </row>
    <row r="55" spans="1:11" ht="12.75" customHeight="1">
      <c r="B55" s="54" t="s">
        <v>70</v>
      </c>
    </row>
    <row r="56" spans="1:11" ht="12.75" customHeight="1">
      <c r="B56" s="150" t="s">
        <v>139</v>
      </c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 ht="12.75" customHeight="1">
      <c r="B57" s="150" t="s">
        <v>147</v>
      </c>
      <c r="C57" s="150"/>
      <c r="D57" s="150"/>
      <c r="E57" s="150"/>
      <c r="F57" s="150"/>
      <c r="G57" s="150"/>
      <c r="H57" s="150"/>
      <c r="I57" s="150"/>
      <c r="J57" s="150"/>
      <c r="K57" s="150"/>
    </row>
    <row r="65" spans="2:11" s="45" customFormat="1" ht="12.75" customHeight="1">
      <c r="B65" s="46"/>
      <c r="C65" s="47"/>
      <c r="D65" s="3"/>
      <c r="E65" s="3"/>
      <c r="F65" s="3"/>
      <c r="G65" s="3"/>
      <c r="H65" s="3"/>
      <c r="I65" s="3"/>
      <c r="J65" s="3"/>
      <c r="K65" s="3"/>
    </row>
    <row r="66" spans="2:11" s="45" customFormat="1" ht="12.75" customHeight="1">
      <c r="B66" s="46"/>
      <c r="C66" s="47"/>
      <c r="D66" s="3"/>
      <c r="E66" s="3"/>
      <c r="F66" s="3"/>
      <c r="G66" s="3"/>
      <c r="H66" s="3"/>
      <c r="I66" s="3"/>
      <c r="J66" s="3"/>
      <c r="K66" s="3"/>
    </row>
    <row r="67" spans="2:11" s="45" customFormat="1" ht="12.75" customHeight="1">
      <c r="B67" s="46"/>
      <c r="C67" s="47"/>
      <c r="D67" s="3"/>
      <c r="E67" s="3"/>
      <c r="F67" s="3"/>
      <c r="G67" s="3"/>
      <c r="H67" s="3"/>
      <c r="I67" s="3"/>
      <c r="J67" s="3"/>
      <c r="K67" s="3"/>
    </row>
    <row r="68" spans="2:11" s="45" customFormat="1" ht="12.75" customHeight="1">
      <c r="B68" s="46"/>
      <c r="C68" s="47"/>
      <c r="D68" s="3"/>
      <c r="E68" s="3"/>
      <c r="F68" s="3"/>
      <c r="G68" s="3"/>
      <c r="H68" s="3"/>
      <c r="I68" s="3"/>
      <c r="J68" s="3"/>
      <c r="K68" s="3"/>
    </row>
    <row r="69" spans="2:11" s="45" customFormat="1" ht="12.75" customHeight="1">
      <c r="B69" s="46"/>
      <c r="C69" s="47"/>
      <c r="D69" s="3"/>
      <c r="E69" s="3"/>
      <c r="F69" s="3"/>
      <c r="G69" s="3"/>
      <c r="H69" s="3"/>
      <c r="I69" s="3"/>
      <c r="J69" s="3"/>
      <c r="K69" s="3"/>
    </row>
    <row r="70" spans="2:11" s="45" customFormat="1" ht="12.75" customHeight="1">
      <c r="B70" s="46"/>
      <c r="C70" s="47"/>
      <c r="D70" s="3"/>
      <c r="E70" s="3"/>
      <c r="F70" s="3"/>
      <c r="G70" s="3"/>
      <c r="H70" s="3"/>
      <c r="I70" s="3"/>
      <c r="J70" s="3"/>
      <c r="K70" s="3"/>
    </row>
    <row r="71" spans="2:11" s="45" customFormat="1" ht="12.75" customHeight="1">
      <c r="B71" s="46"/>
      <c r="C71" s="47"/>
      <c r="D71" s="3"/>
      <c r="E71" s="3"/>
      <c r="F71" s="3"/>
      <c r="G71" s="3"/>
      <c r="H71" s="3"/>
      <c r="I71" s="3"/>
      <c r="J71" s="3"/>
      <c r="K71" s="3"/>
    </row>
    <row r="72" spans="2:11" s="45" customFormat="1" ht="12.75" customHeight="1">
      <c r="B72" s="46"/>
      <c r="C72" s="47"/>
      <c r="D72" s="3"/>
      <c r="E72" s="3"/>
      <c r="F72" s="3"/>
      <c r="G72" s="3"/>
      <c r="H72" s="3"/>
      <c r="I72" s="3"/>
      <c r="J72" s="3"/>
      <c r="K72" s="3"/>
    </row>
    <row r="73" spans="2:11" s="45" customFormat="1" ht="12.75" customHeight="1">
      <c r="B73" s="46"/>
      <c r="C73" s="47"/>
      <c r="D73" s="3"/>
      <c r="E73" s="3"/>
      <c r="F73" s="3"/>
      <c r="G73" s="3"/>
      <c r="H73" s="3"/>
      <c r="I73" s="3"/>
      <c r="J73" s="3"/>
      <c r="K73" s="3"/>
    </row>
    <row r="74" spans="2:11" s="45" customFormat="1" ht="12.75" customHeight="1">
      <c r="B74" s="46"/>
      <c r="C74" s="47"/>
      <c r="D74" s="3"/>
      <c r="E74" s="3"/>
      <c r="F74" s="3"/>
      <c r="G74" s="3"/>
      <c r="H74" s="3"/>
      <c r="I74" s="3"/>
      <c r="J74" s="3"/>
      <c r="K74" s="3"/>
    </row>
    <row r="75" spans="2:11" s="45" customFormat="1" ht="12.75" customHeight="1">
      <c r="B75" s="46"/>
      <c r="C75" s="47"/>
      <c r="D75" s="3"/>
      <c r="E75" s="3"/>
      <c r="F75" s="3"/>
      <c r="G75" s="3"/>
      <c r="H75" s="3"/>
      <c r="I75" s="3"/>
      <c r="J75" s="3"/>
      <c r="K75" s="3"/>
    </row>
    <row r="76" spans="2:11" s="45" customFormat="1" ht="12.75" customHeight="1">
      <c r="B76" s="46"/>
      <c r="C76" s="47"/>
      <c r="D76" s="3"/>
      <c r="E76" s="3"/>
      <c r="F76" s="3"/>
      <c r="G76" s="3"/>
      <c r="H76" s="3"/>
      <c r="I76" s="3"/>
      <c r="J76" s="3"/>
      <c r="K76" s="3"/>
    </row>
    <row r="77" spans="2:11" s="45" customFormat="1" ht="12.75" customHeight="1">
      <c r="B77" s="46"/>
      <c r="C77" s="47"/>
      <c r="D77" s="3"/>
      <c r="E77" s="3"/>
      <c r="F77" s="3"/>
      <c r="G77" s="3"/>
      <c r="H77" s="3"/>
      <c r="I77" s="3"/>
      <c r="J77" s="3"/>
      <c r="K77" s="3"/>
    </row>
    <row r="78" spans="2:11" s="45" customFormat="1" ht="12.75" customHeight="1">
      <c r="B78" s="46"/>
      <c r="C78" s="47"/>
      <c r="D78" s="3"/>
      <c r="E78" s="3"/>
      <c r="F78" s="3"/>
      <c r="G78" s="3"/>
      <c r="H78" s="3"/>
      <c r="I78" s="3"/>
      <c r="J78" s="3"/>
      <c r="K78" s="3"/>
    </row>
    <row r="79" spans="2:11" s="45" customFormat="1" ht="12.75" customHeight="1">
      <c r="B79" s="46"/>
      <c r="C79" s="47"/>
      <c r="D79" s="3"/>
      <c r="E79" s="3"/>
      <c r="F79" s="3"/>
      <c r="G79" s="3"/>
      <c r="H79" s="3"/>
      <c r="I79" s="3"/>
      <c r="J79" s="3"/>
      <c r="K79" s="3"/>
    </row>
    <row r="80" spans="2:11" s="45" customFormat="1" ht="12.75" customHeight="1">
      <c r="B80" s="46"/>
      <c r="C80" s="47"/>
      <c r="D80" s="3"/>
      <c r="E80" s="3"/>
      <c r="F80" s="3"/>
      <c r="G80" s="3"/>
      <c r="H80" s="3"/>
      <c r="I80" s="3"/>
      <c r="J80" s="3"/>
      <c r="K80" s="3"/>
    </row>
    <row r="81" spans="2:11" s="45" customFormat="1" ht="12.75" customHeight="1">
      <c r="B81" s="46"/>
      <c r="C81" s="47"/>
      <c r="D81" s="3"/>
      <c r="E81" s="3"/>
      <c r="F81" s="3"/>
      <c r="G81" s="3"/>
      <c r="H81" s="3"/>
      <c r="I81" s="3"/>
      <c r="J81" s="3"/>
      <c r="K81" s="3"/>
    </row>
    <row r="82" spans="2:11" s="45" customFormat="1" ht="12.75" customHeight="1">
      <c r="B82" s="46"/>
      <c r="C82" s="47"/>
      <c r="D82" s="3"/>
      <c r="E82" s="3"/>
      <c r="F82" s="3"/>
      <c r="G82" s="3"/>
      <c r="H82" s="3"/>
      <c r="I82" s="3"/>
      <c r="J82" s="3"/>
      <c r="K82" s="3"/>
    </row>
    <row r="83" spans="2:11" s="45" customFormat="1" ht="12.75" customHeight="1">
      <c r="B83" s="46"/>
      <c r="C83" s="47"/>
      <c r="D83" s="3"/>
      <c r="E83" s="3"/>
      <c r="F83" s="3"/>
      <c r="G83" s="3"/>
      <c r="H83" s="3"/>
      <c r="I83" s="3"/>
      <c r="J83" s="3"/>
      <c r="K83" s="3"/>
    </row>
    <row r="84" spans="2:11" s="45" customFormat="1" ht="12.75" customHeight="1">
      <c r="B84" s="46"/>
      <c r="C84" s="47"/>
      <c r="D84" s="3"/>
      <c r="E84" s="3"/>
      <c r="F84" s="3"/>
      <c r="G84" s="3"/>
      <c r="H84" s="3"/>
      <c r="I84" s="3"/>
      <c r="J84" s="3"/>
      <c r="K84" s="3"/>
    </row>
    <row r="85" spans="2:11" s="45" customFormat="1" ht="12.75" customHeight="1">
      <c r="B85" s="46"/>
      <c r="C85" s="47"/>
      <c r="D85" s="3"/>
      <c r="E85" s="3"/>
      <c r="F85" s="3"/>
      <c r="G85" s="3"/>
      <c r="H85" s="3"/>
      <c r="I85" s="3"/>
      <c r="J85" s="3"/>
      <c r="K85" s="3"/>
    </row>
    <row r="86" spans="2:11" s="45" customFormat="1" ht="12.75" customHeight="1">
      <c r="B86" s="46"/>
      <c r="C86" s="47"/>
      <c r="D86" s="3"/>
      <c r="E86" s="3"/>
      <c r="F86" s="3"/>
      <c r="G86" s="3"/>
      <c r="H86" s="3"/>
      <c r="I86" s="3"/>
      <c r="J86" s="3"/>
      <c r="K86" s="3"/>
    </row>
    <row r="87" spans="2:11" s="45" customFormat="1" ht="12.75" customHeight="1">
      <c r="B87" s="46"/>
      <c r="C87" s="47"/>
      <c r="D87" s="3"/>
      <c r="E87" s="3"/>
      <c r="F87" s="3"/>
      <c r="G87" s="3"/>
      <c r="H87" s="3"/>
      <c r="I87" s="3"/>
      <c r="J87" s="3"/>
      <c r="K87" s="3"/>
    </row>
    <row r="88" spans="2:11" s="45" customFormat="1" ht="12.75" customHeight="1">
      <c r="B88" s="46"/>
      <c r="C88" s="47"/>
      <c r="D88" s="3"/>
      <c r="E88" s="3"/>
      <c r="F88" s="3"/>
      <c r="G88" s="3"/>
      <c r="H88" s="3"/>
      <c r="I88" s="3"/>
      <c r="J88" s="3"/>
      <c r="K88" s="3"/>
    </row>
    <row r="89" spans="2:11" s="45" customFormat="1" ht="12.75" customHeight="1">
      <c r="B89" s="46"/>
      <c r="C89" s="47"/>
      <c r="D89" s="3"/>
      <c r="E89" s="3"/>
      <c r="F89" s="3"/>
      <c r="G89" s="3"/>
      <c r="H89" s="3"/>
      <c r="I89" s="3"/>
      <c r="J89" s="3"/>
      <c r="K89" s="3"/>
    </row>
    <row r="90" spans="2:11" s="45" customFormat="1" ht="12.75" customHeight="1">
      <c r="B90" s="46"/>
      <c r="C90" s="47"/>
      <c r="D90" s="3"/>
      <c r="E90" s="3"/>
      <c r="F90" s="3"/>
      <c r="G90" s="3"/>
      <c r="H90" s="3"/>
      <c r="I90" s="3"/>
      <c r="J90" s="3"/>
      <c r="K90" s="3"/>
    </row>
    <row r="91" spans="2:11" s="45" customFormat="1" ht="12.75" customHeight="1">
      <c r="B91" s="46"/>
      <c r="C91" s="47"/>
      <c r="D91" s="3"/>
      <c r="E91" s="3"/>
      <c r="F91" s="3"/>
      <c r="G91" s="3"/>
      <c r="H91" s="3"/>
      <c r="I91" s="3"/>
      <c r="J91" s="3"/>
      <c r="K91" s="3"/>
    </row>
    <row r="92" spans="2:11" s="45" customFormat="1" ht="12.75" customHeight="1">
      <c r="B92" s="46"/>
      <c r="C92" s="47"/>
      <c r="D92" s="3"/>
      <c r="E92" s="3"/>
      <c r="F92" s="3"/>
      <c r="G92" s="3"/>
      <c r="H92" s="3"/>
      <c r="I92" s="3"/>
      <c r="J92" s="3"/>
      <c r="K92" s="3"/>
    </row>
    <row r="93" spans="2:11" s="45" customFormat="1" ht="12.75" customHeight="1">
      <c r="B93" s="46"/>
      <c r="C93" s="47"/>
      <c r="D93" s="3"/>
      <c r="E93" s="3"/>
      <c r="F93" s="3"/>
      <c r="G93" s="3"/>
      <c r="H93" s="3"/>
      <c r="I93" s="3"/>
      <c r="J93" s="3"/>
      <c r="K93" s="3"/>
    </row>
    <row r="94" spans="2:11" s="45" customFormat="1" ht="12.75" customHeight="1">
      <c r="B94" s="46"/>
      <c r="C94" s="47"/>
      <c r="D94" s="3"/>
      <c r="E94" s="3"/>
      <c r="F94" s="3"/>
      <c r="G94" s="3"/>
      <c r="H94" s="3"/>
      <c r="I94" s="3"/>
      <c r="J94" s="3"/>
      <c r="K94" s="3"/>
    </row>
    <row r="95" spans="2:11" s="45" customFormat="1" ht="12.75" customHeight="1">
      <c r="B95" s="46"/>
      <c r="C95" s="47"/>
      <c r="D95" s="3"/>
      <c r="E95" s="3"/>
      <c r="F95" s="3"/>
      <c r="G95" s="3"/>
      <c r="H95" s="3"/>
      <c r="I95" s="3"/>
      <c r="J95" s="3"/>
      <c r="K95" s="3"/>
    </row>
    <row r="96" spans="2:11" s="45" customFormat="1" ht="12.75" customHeight="1">
      <c r="B96" s="46"/>
      <c r="C96" s="47"/>
      <c r="D96" s="3"/>
      <c r="E96" s="3"/>
      <c r="F96" s="3"/>
      <c r="G96" s="3"/>
      <c r="H96" s="3"/>
      <c r="I96" s="3"/>
      <c r="J96" s="3"/>
      <c r="K96" s="3"/>
    </row>
    <row r="97" spans="2:11" s="45" customFormat="1" ht="12.75" customHeight="1">
      <c r="B97" s="46"/>
      <c r="C97" s="47"/>
      <c r="D97" s="3"/>
      <c r="E97" s="3"/>
      <c r="F97" s="3"/>
      <c r="G97" s="3"/>
      <c r="H97" s="3"/>
      <c r="I97" s="3"/>
      <c r="J97" s="3"/>
      <c r="K97" s="3"/>
    </row>
    <row r="98" spans="2:11" s="45" customFormat="1" ht="12.75" customHeight="1">
      <c r="B98" s="46"/>
      <c r="C98" s="47"/>
      <c r="D98" s="3"/>
      <c r="E98" s="3"/>
      <c r="F98" s="3"/>
      <c r="G98" s="3"/>
      <c r="H98" s="3"/>
      <c r="I98" s="3"/>
      <c r="J98" s="3"/>
      <c r="K98" s="3"/>
    </row>
    <row r="99" spans="2:11" s="45" customFormat="1" ht="12.75" customHeight="1">
      <c r="B99" s="46"/>
      <c r="C99" s="47"/>
      <c r="D99" s="3"/>
      <c r="E99" s="3"/>
      <c r="F99" s="3"/>
      <c r="G99" s="3"/>
      <c r="H99" s="3"/>
      <c r="I99" s="3"/>
      <c r="J99" s="3"/>
      <c r="K99" s="3"/>
    </row>
    <row r="100" spans="2:11" s="45" customFormat="1" ht="12.75" customHeight="1">
      <c r="B100" s="46"/>
      <c r="C100" s="47"/>
      <c r="D100" s="3"/>
      <c r="E100" s="3"/>
      <c r="F100" s="3"/>
      <c r="G100" s="3"/>
      <c r="H100" s="3"/>
      <c r="I100" s="3"/>
      <c r="J100" s="3"/>
      <c r="K100" s="3"/>
    </row>
    <row r="101" spans="2:11" s="45" customFormat="1" ht="12.75" customHeight="1">
      <c r="B101" s="46"/>
      <c r="C101" s="47"/>
      <c r="D101" s="3"/>
      <c r="E101" s="3"/>
      <c r="F101" s="3"/>
      <c r="G101" s="3"/>
      <c r="H101" s="3"/>
      <c r="I101" s="3"/>
      <c r="J101" s="3"/>
      <c r="K101" s="3"/>
    </row>
    <row r="102" spans="2:11" s="45" customFormat="1" ht="12.75" customHeight="1">
      <c r="B102" s="46"/>
      <c r="C102" s="47"/>
      <c r="D102" s="3"/>
      <c r="E102" s="3"/>
      <c r="F102" s="3"/>
      <c r="G102" s="3"/>
      <c r="H102" s="3"/>
      <c r="I102" s="3"/>
      <c r="J102" s="3"/>
      <c r="K102" s="3"/>
    </row>
    <row r="103" spans="2:11" s="45" customFormat="1" ht="12.75" customHeight="1">
      <c r="B103" s="46"/>
      <c r="C103" s="47"/>
      <c r="D103" s="3"/>
      <c r="E103" s="3"/>
      <c r="F103" s="3"/>
      <c r="G103" s="3"/>
      <c r="H103" s="3"/>
      <c r="I103" s="3"/>
      <c r="J103" s="3"/>
      <c r="K103" s="3"/>
    </row>
    <row r="104" spans="2:11" s="45" customFormat="1" ht="12.75" customHeight="1">
      <c r="B104" s="46"/>
      <c r="C104" s="47"/>
      <c r="D104" s="3"/>
      <c r="E104" s="3"/>
      <c r="F104" s="3"/>
      <c r="G104" s="3"/>
      <c r="H104" s="3"/>
      <c r="I104" s="3"/>
      <c r="J104" s="3"/>
      <c r="K104" s="3"/>
    </row>
    <row r="105" spans="2:11" s="45" customFormat="1" ht="12.75" customHeight="1">
      <c r="B105" s="46"/>
      <c r="C105" s="47"/>
      <c r="D105" s="3"/>
      <c r="E105" s="3"/>
      <c r="F105" s="3"/>
      <c r="G105" s="3"/>
      <c r="H105" s="3"/>
      <c r="I105" s="3"/>
      <c r="J105" s="3"/>
      <c r="K105" s="3"/>
    </row>
    <row r="106" spans="2:11" s="45" customFormat="1" ht="12.75" customHeight="1">
      <c r="B106" s="46"/>
      <c r="C106" s="47"/>
      <c r="D106" s="3"/>
      <c r="E106" s="3"/>
      <c r="F106" s="3"/>
      <c r="G106" s="3"/>
      <c r="H106" s="3"/>
      <c r="I106" s="3"/>
      <c r="J106" s="3"/>
      <c r="K106" s="3"/>
    </row>
    <row r="107" spans="2:11" s="45" customFormat="1" ht="12.75" customHeight="1">
      <c r="B107" s="46"/>
      <c r="C107" s="47"/>
      <c r="D107" s="3"/>
      <c r="E107" s="3"/>
      <c r="F107" s="3"/>
      <c r="G107" s="3"/>
      <c r="H107" s="3"/>
      <c r="I107" s="3"/>
      <c r="J107" s="3"/>
      <c r="K107" s="3"/>
    </row>
    <row r="108" spans="2:11" s="45" customFormat="1" ht="12.75" customHeight="1">
      <c r="B108" s="46"/>
      <c r="C108" s="47"/>
      <c r="D108" s="3"/>
      <c r="E108" s="3"/>
      <c r="F108" s="3"/>
      <c r="G108" s="3"/>
      <c r="H108" s="3"/>
      <c r="I108" s="3"/>
      <c r="J108" s="3"/>
      <c r="K108" s="3"/>
    </row>
    <row r="109" spans="2:11" s="45" customFormat="1" ht="12.75" customHeight="1">
      <c r="B109" s="46"/>
      <c r="C109" s="47"/>
      <c r="D109" s="3"/>
      <c r="E109" s="3"/>
      <c r="F109" s="3"/>
      <c r="G109" s="3"/>
      <c r="H109" s="3"/>
      <c r="I109" s="3"/>
      <c r="J109" s="3"/>
      <c r="K109" s="3"/>
    </row>
    <row r="110" spans="2:11" s="45" customFormat="1" ht="12.75" customHeight="1">
      <c r="B110" s="46"/>
      <c r="C110" s="47"/>
      <c r="D110" s="3"/>
      <c r="E110" s="3"/>
      <c r="F110" s="3"/>
      <c r="G110" s="3"/>
      <c r="H110" s="3"/>
      <c r="I110" s="3"/>
      <c r="J110" s="3"/>
      <c r="K110" s="3"/>
    </row>
    <row r="111" spans="2:11" s="45" customFormat="1" ht="12.75" customHeight="1">
      <c r="B111" s="46"/>
      <c r="C111" s="47"/>
      <c r="D111" s="3"/>
      <c r="E111" s="3"/>
      <c r="F111" s="3"/>
      <c r="G111" s="3"/>
      <c r="H111" s="3"/>
      <c r="I111" s="3"/>
      <c r="J111" s="3"/>
      <c r="K111" s="3"/>
    </row>
    <row r="112" spans="2:11" s="45" customFormat="1" ht="12.75" customHeight="1">
      <c r="B112" s="46"/>
      <c r="C112" s="47"/>
      <c r="D112" s="3"/>
      <c r="E112" s="3"/>
      <c r="F112" s="3"/>
      <c r="G112" s="3"/>
      <c r="H112" s="3"/>
      <c r="I112" s="3"/>
      <c r="J112" s="3"/>
      <c r="K112" s="3"/>
    </row>
    <row r="113" spans="2:11" s="45" customFormat="1" ht="12.75" customHeight="1">
      <c r="B113" s="46"/>
      <c r="C113" s="47"/>
      <c r="D113" s="3"/>
      <c r="E113" s="3"/>
      <c r="F113" s="3"/>
      <c r="G113" s="3"/>
      <c r="H113" s="3"/>
      <c r="I113" s="3"/>
      <c r="J113" s="3"/>
      <c r="K113" s="3"/>
    </row>
    <row r="114" spans="2:11" s="45" customFormat="1" ht="12.75" customHeight="1">
      <c r="B114" s="46"/>
      <c r="C114" s="47"/>
      <c r="D114" s="3"/>
      <c r="E114" s="3"/>
      <c r="F114" s="3"/>
      <c r="G114" s="3"/>
      <c r="H114" s="3"/>
      <c r="I114" s="3"/>
      <c r="J114" s="3"/>
      <c r="K114" s="3"/>
    </row>
    <row r="115" spans="2:11" s="45" customFormat="1" ht="12.75" customHeight="1">
      <c r="B115" s="46"/>
      <c r="C115" s="47"/>
      <c r="D115" s="3"/>
      <c r="E115" s="3"/>
      <c r="F115" s="3"/>
      <c r="G115" s="3"/>
      <c r="H115" s="3"/>
      <c r="I115" s="3"/>
      <c r="J115" s="3"/>
      <c r="K115" s="3"/>
    </row>
    <row r="116" spans="2:11" s="45" customFormat="1" ht="12.75" customHeight="1">
      <c r="B116" s="46"/>
      <c r="C116" s="47"/>
      <c r="D116" s="3"/>
      <c r="E116" s="3"/>
      <c r="F116" s="3"/>
      <c r="G116" s="3"/>
      <c r="H116" s="3"/>
      <c r="I116" s="3"/>
      <c r="J116" s="3"/>
      <c r="K116" s="3"/>
    </row>
    <row r="117" spans="2:11" s="45" customFormat="1" ht="12.75" customHeight="1">
      <c r="B117" s="46"/>
      <c r="C117" s="47"/>
      <c r="D117" s="3"/>
      <c r="E117" s="3"/>
      <c r="F117" s="3"/>
      <c r="G117" s="3"/>
      <c r="H117" s="3"/>
      <c r="I117" s="3"/>
      <c r="J117" s="3"/>
      <c r="K117" s="3"/>
    </row>
    <row r="118" spans="2:11" s="45" customFormat="1" ht="12.75" customHeight="1">
      <c r="B118" s="46"/>
      <c r="C118" s="47"/>
      <c r="D118" s="3"/>
      <c r="E118" s="3"/>
      <c r="F118" s="3"/>
      <c r="G118" s="3"/>
      <c r="H118" s="3"/>
      <c r="I118" s="3"/>
      <c r="J118" s="3"/>
      <c r="K118" s="3"/>
    </row>
    <row r="119" spans="2:11" s="45" customFormat="1" ht="12.75" customHeight="1">
      <c r="B119" s="46"/>
      <c r="C119" s="47"/>
      <c r="D119" s="3"/>
      <c r="E119" s="3"/>
      <c r="F119" s="3"/>
      <c r="G119" s="3"/>
      <c r="H119" s="3"/>
      <c r="I119" s="3"/>
      <c r="J119" s="3"/>
      <c r="K119" s="3"/>
    </row>
    <row r="120" spans="2:11" s="45" customFormat="1" ht="12.75" customHeight="1">
      <c r="B120" s="46"/>
      <c r="C120" s="47"/>
      <c r="D120" s="3"/>
      <c r="E120" s="3"/>
      <c r="F120" s="3"/>
      <c r="G120" s="3"/>
      <c r="H120" s="3"/>
      <c r="I120" s="3"/>
      <c r="J120" s="3"/>
      <c r="K120" s="3"/>
    </row>
    <row r="121" spans="2:11" s="45" customFormat="1" ht="12.75" customHeight="1">
      <c r="B121" s="46"/>
      <c r="C121" s="47"/>
      <c r="D121" s="3"/>
      <c r="E121" s="3"/>
      <c r="F121" s="3"/>
      <c r="G121" s="3"/>
      <c r="H121" s="3"/>
      <c r="I121" s="3"/>
      <c r="J121" s="3"/>
      <c r="K121" s="3"/>
    </row>
    <row r="122" spans="2:11" s="45" customFormat="1" ht="12.75" customHeight="1">
      <c r="B122" s="46"/>
      <c r="C122" s="47"/>
      <c r="D122" s="3"/>
      <c r="E122" s="3"/>
      <c r="F122" s="3"/>
      <c r="G122" s="3"/>
      <c r="H122" s="3"/>
      <c r="I122" s="3"/>
      <c r="J122" s="3"/>
      <c r="K122" s="3"/>
    </row>
    <row r="123" spans="2:11" s="45" customFormat="1" ht="12.75" customHeight="1">
      <c r="B123" s="46"/>
      <c r="C123" s="47"/>
      <c r="D123" s="3"/>
      <c r="E123" s="3"/>
      <c r="F123" s="3"/>
      <c r="G123" s="3"/>
      <c r="H123" s="3"/>
      <c r="I123" s="3"/>
      <c r="J123" s="3"/>
      <c r="K123" s="3"/>
    </row>
  </sheetData>
  <mergeCells count="55">
    <mergeCell ref="C53:E53"/>
    <mergeCell ref="G53:H53"/>
    <mergeCell ref="J53:K53"/>
    <mergeCell ref="B56:K56"/>
    <mergeCell ref="B57:K57"/>
    <mergeCell ref="J48:K48"/>
    <mergeCell ref="B49:E49"/>
    <mergeCell ref="J49:K49"/>
    <mergeCell ref="J51:K51"/>
    <mergeCell ref="B52:E52"/>
    <mergeCell ref="J52:K52"/>
    <mergeCell ref="B42:E42"/>
    <mergeCell ref="J42:K42"/>
    <mergeCell ref="B44:E44"/>
    <mergeCell ref="J44:K44"/>
    <mergeCell ref="B46:E46"/>
    <mergeCell ref="J46:K46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</mergeCells>
  <conditionalFormatting sqref="D25:D31">
    <cfRule type="cellIs" dxfId="3" priority="2" operator="equal">
      <formula>0</formula>
    </cfRule>
  </conditionalFormatting>
  <conditionalFormatting sqref="D10:K13">
    <cfRule type="cellIs" dxfId="2" priority="3" operator="equal">
      <formula>0</formula>
    </cfRule>
  </conditionalFormatting>
  <conditionalFormatting sqref="H18:H51">
    <cfRule type="cellIs" dxfId="1" priority="4" operator="equal">
      <formula>100</formula>
    </cfRule>
  </conditionalFormatting>
  <conditionalFormatting sqref="J8">
    <cfRule type="cellIs" dxfId="0" priority="5" operator="notEqual">
      <formula>$D$8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Uldis Bite</dc:creator>
  <cp:lastModifiedBy>Jevgēnija Sviridenkova</cp:lastModifiedBy>
  <cp:lastPrinted>2023-11-23T16:31:21Z</cp:lastPrinted>
  <dcterms:created xsi:type="dcterms:W3CDTF">2014-04-03T05:47:28Z</dcterms:created>
  <dcterms:modified xsi:type="dcterms:W3CDTF">2023-11-23T16:31:33Z</dcterms:modified>
</cp:coreProperties>
</file>