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1ff400c6-b095-4df2-bd40-6d02090ec49c/"/>
    </mc:Choice>
  </mc:AlternateContent>
  <xr:revisionPtr revIDLastSave="0" documentId="13_ncr:1_{4715DB11-E5BE-461E-AA73-EB8DD2C97A0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Uzturēšanas klases 2023 Ādaži" sheetId="3" r:id="rId1"/>
    <sheet name="Uzturēšanas klases2023Carnikava" sheetId="1" r:id="rId2"/>
  </sheets>
  <definedNames>
    <definedName name="asf.">#REF!</definedName>
    <definedName name="_xlnm.Print_Area" localSheetId="1">'Uzturēšanas klases2023Carnikava'!$A$1:$F$473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2" i="3" l="1"/>
  <c r="C151" i="3"/>
  <c r="C82" i="3"/>
  <c r="A13" i="1"/>
  <c r="A14" i="1" s="1"/>
  <c r="A15" i="1" s="1"/>
  <c r="C421" i="1" l="1"/>
  <c r="C409" i="1"/>
  <c r="C406" i="1"/>
  <c r="C387" i="1"/>
  <c r="C380" i="1"/>
  <c r="C302" i="1"/>
  <c r="C249" i="1"/>
  <c r="C230" i="1"/>
  <c r="C175" i="1" l="1"/>
  <c r="C163" i="1"/>
  <c r="C162" i="1" s="1"/>
  <c r="A17" i="1" l="1"/>
  <c r="C313" i="1"/>
  <c r="E473" i="1" s="1"/>
  <c r="F471" i="1"/>
  <c r="F470" i="1"/>
  <c r="E471" i="1"/>
  <c r="E470" i="1"/>
  <c r="C69" i="3"/>
  <c r="C43" i="3"/>
  <c r="C27" i="3"/>
  <c r="C23" i="3"/>
  <c r="F233" i="3" l="1"/>
  <c r="E233" i="3"/>
  <c r="F472" i="1"/>
  <c r="F473" i="1" s="1"/>
  <c r="E472" i="1"/>
  <c r="E234" i="3" l="1"/>
  <c r="E236" i="3" s="1"/>
  <c r="C193" i="3"/>
  <c r="C189" i="3"/>
  <c r="E235" i="3" s="1"/>
  <c r="F236" i="3" l="1"/>
  <c r="A13" i="3"/>
  <c r="A14" i="3" l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l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2" i="3" s="1"/>
  <c r="A61" i="3" l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63" i="3"/>
  <c r="A84" i="3" l="1"/>
  <c r="A85" i="3" s="1"/>
  <c r="A86" i="3" s="1"/>
  <c r="A87" i="3" s="1"/>
  <c r="A88" i="3" s="1"/>
  <c r="A89" i="3" s="1"/>
  <c r="A90" i="3" l="1"/>
  <c r="A91" i="3" s="1"/>
  <c r="A92" i="3" s="1"/>
  <c r="A93" i="3" s="1"/>
  <c r="A94" i="3" s="1"/>
  <c r="A95" i="3" s="1"/>
  <c r="A96" i="3" s="1"/>
  <c r="A97" i="3" s="1"/>
  <c r="A99" i="3" s="1"/>
  <c r="A98" i="3" s="1"/>
  <c r="A100" i="3" s="1"/>
  <c r="A101" i="3" s="1"/>
  <c r="A103" i="3" s="1"/>
  <c r="A18" i="1"/>
  <c r="A19" i="1" s="1"/>
  <c r="A20" i="1" s="1"/>
  <c r="A21" i="1" s="1"/>
  <c r="A22" i="1" s="1"/>
  <c r="A23" i="1" l="1"/>
  <c r="F235" i="3"/>
  <c r="A24" i="1" l="1"/>
  <c r="A25" i="1" s="1"/>
  <c r="A26" i="1" s="1"/>
  <c r="A27" i="1" s="1"/>
  <c r="A28" i="1" s="1"/>
  <c r="A29" i="1" s="1"/>
  <c r="A30" i="1" s="1"/>
  <c r="F234" i="3"/>
  <c r="A31" i="1" l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l="1"/>
  <c r="A43" i="1" s="1"/>
  <c r="A44" i="1" s="1"/>
  <c r="A45" i="1" l="1"/>
  <c r="A47" i="1" l="1"/>
  <c r="A46" i="1"/>
  <c r="A48" i="1" s="1"/>
  <c r="A49" i="1" s="1"/>
  <c r="A50" i="1" l="1"/>
  <c r="A51" i="1" l="1"/>
  <c r="A52" i="1" s="1"/>
  <c r="A53" i="1" l="1"/>
  <c r="A54" i="1" s="1"/>
  <c r="A55" i="1" s="1"/>
  <c r="A56" i="1" s="1"/>
  <c r="A57" i="1" l="1"/>
  <c r="A58" i="1" s="1"/>
  <c r="A59" i="1" l="1"/>
  <c r="A60" i="1" s="1"/>
  <c r="A61" i="1" s="1"/>
  <c r="A62" i="1" s="1"/>
  <c r="A63" i="1" s="1"/>
  <c r="A64" i="1" s="1"/>
  <c r="A65" i="1" s="1"/>
  <c r="A66" i="1" s="1"/>
  <c r="A67" i="1" l="1"/>
  <c r="A68" i="1" s="1"/>
  <c r="A69" i="1" s="1"/>
  <c r="A71" i="1" l="1"/>
  <c r="A70" i="1"/>
  <c r="A72" i="1" l="1"/>
  <c r="A73" i="1" s="1"/>
  <c r="A74" i="1" s="1"/>
  <c r="A75" i="1" s="1"/>
  <c r="A76" i="1" l="1"/>
  <c r="A77" i="1" s="1"/>
  <c r="A78" i="1" s="1"/>
  <c r="A79" i="1" s="1"/>
  <c r="A80" i="1" s="1"/>
  <c r="A81" i="1" s="1"/>
  <c r="A82" i="1" l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l="1"/>
  <c r="A111" i="1" l="1"/>
  <c r="A112" i="1" l="1"/>
  <c r="A113" i="1" s="1"/>
  <c r="A114" i="1" s="1"/>
  <c r="A115" i="1" s="1"/>
  <c r="A117" i="1" l="1"/>
  <c r="A119" i="1" s="1"/>
  <c r="A116" i="1"/>
  <c r="A118" i="1" l="1"/>
  <c r="A120" i="1" s="1"/>
  <c r="A121" i="1" s="1"/>
  <c r="A122" i="1" l="1"/>
  <c r="A123" i="1" s="1"/>
  <c r="A124" i="1" s="1"/>
  <c r="A125" i="1" s="1"/>
  <c r="A126" i="1" s="1"/>
  <c r="A127" i="1" s="1"/>
  <c r="A128" i="1" s="1"/>
  <c r="A129" i="1" s="1"/>
  <c r="A131" i="1" s="1"/>
  <c r="A132" i="1" l="1"/>
  <c r="A133" i="1" l="1"/>
  <c r="A134" i="1" s="1"/>
  <c r="A135" i="1" l="1"/>
  <c r="A136" i="1" s="1"/>
  <c r="A137" i="1" s="1"/>
  <c r="A138" i="1" s="1"/>
  <c r="A104" i="3" l="1"/>
  <c r="A105" i="3" s="1"/>
  <c r="A106" i="3" s="1"/>
  <c r="A107" i="3" s="1"/>
  <c r="A108" i="3" s="1"/>
  <c r="A110" i="3" s="1"/>
  <c r="A109" i="3" s="1"/>
  <c r="A111" i="3" s="1"/>
  <c r="A112" i="3" s="1"/>
  <c r="A114" i="3" l="1"/>
  <c r="A115" i="3" s="1"/>
  <c r="A116" i="3" s="1"/>
  <c r="A117" i="3" s="1"/>
  <c r="A118" i="3" s="1"/>
  <c r="A120" i="3" s="1"/>
  <c r="A122" i="3" s="1"/>
  <c r="A123" i="3" s="1"/>
  <c r="A124" i="3" s="1"/>
  <c r="A125" i="3" s="1"/>
  <c r="A126" i="3" s="1"/>
  <c r="A127" i="3" s="1"/>
  <c r="A128" i="3" s="1"/>
  <c r="A129" i="3" l="1"/>
  <c r="A130" i="3" s="1"/>
  <c r="A131" i="3" l="1"/>
  <c r="A132" i="3" s="1"/>
  <c r="A133" i="3" s="1"/>
  <c r="A134" i="3" s="1"/>
  <c r="A135" i="3" s="1"/>
  <c r="A136" i="3" s="1"/>
  <c r="A137" i="3" s="1"/>
  <c r="A138" i="3" s="1"/>
  <c r="A140" i="3" s="1"/>
  <c r="A141" i="3" s="1"/>
  <c r="A142" i="3" s="1"/>
  <c r="A143" i="3" s="1"/>
  <c r="A144" i="3" s="1"/>
  <c r="A145" i="3" s="1"/>
  <c r="A147" i="3" l="1"/>
  <c r="A148" i="3" s="1"/>
  <c r="A149" i="3" s="1"/>
  <c r="A150" i="3" s="1"/>
  <c r="A151" i="3" s="1"/>
  <c r="A152" i="3" s="1"/>
  <c r="A153" i="3" s="1"/>
  <c r="A154" i="3" l="1"/>
  <c r="A156" i="3" s="1"/>
  <c r="A157" i="3" s="1"/>
  <c r="A158" i="3" s="1"/>
  <c r="A159" i="3" s="1"/>
  <c r="A160" i="3" s="1"/>
  <c r="A162" i="3" s="1"/>
  <c r="A163" i="3" s="1"/>
  <c r="A164" i="3" s="1"/>
  <c r="A165" i="3" l="1"/>
  <c r="A166" i="3" s="1"/>
  <c r="A167" i="3" s="1"/>
  <c r="A168" i="3" s="1"/>
  <c r="A169" i="3" s="1"/>
  <c r="A170" i="3" s="1"/>
  <c r="A171" i="3" l="1"/>
  <c r="A172" i="3" s="1"/>
  <c r="A173" i="3" s="1"/>
  <c r="A174" i="3" s="1"/>
  <c r="A175" i="3" s="1"/>
  <c r="A177" i="3" s="1"/>
  <c r="A179" i="3" s="1"/>
  <c r="A180" i="3" l="1"/>
  <c r="A181" i="3" s="1"/>
  <c r="A182" i="3" s="1"/>
  <c r="A183" i="3" s="1"/>
  <c r="A184" i="3" s="1"/>
  <c r="A185" i="3" s="1"/>
  <c r="A186" i="3" s="1"/>
  <c r="A187" i="3" s="1"/>
  <c r="A188" i="3" l="1"/>
  <c r="A189" i="3" s="1"/>
  <c r="A190" i="3" s="1"/>
  <c r="A191" i="3" s="1"/>
  <c r="A192" i="3" s="1"/>
  <c r="A193" i="3" s="1"/>
  <c r="A194" i="3" l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l="1"/>
  <c r="A213" i="3" s="1"/>
  <c r="A214" i="3" s="1"/>
  <c r="A215" i="3" s="1"/>
  <c r="A217" i="3" s="1"/>
  <c r="A218" i="3" l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139" i="1"/>
  <c r="A140" i="1" s="1"/>
  <c r="A141" i="1" s="1"/>
  <c r="A142" i="1" s="1"/>
  <c r="A143" i="1" s="1"/>
  <c r="A144" i="1" s="1"/>
  <c r="A145" i="1" l="1"/>
  <c r="A146" i="1" s="1"/>
  <c r="A148" i="1" l="1"/>
  <c r="A147" i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l="1"/>
  <c r="A164" i="1" s="1"/>
  <c r="A165" i="1" s="1"/>
  <c r="A166" i="1" s="1"/>
  <c r="A167" i="1" l="1"/>
  <c r="A168" i="1" l="1"/>
  <c r="A169" i="1" s="1"/>
  <c r="A170" i="1" s="1"/>
  <c r="A171" i="1" s="1"/>
  <c r="A172" i="1" s="1"/>
  <c r="A173" i="1" s="1"/>
  <c r="A174" i="1" l="1"/>
  <c r="A175" i="1" l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3" i="1" s="1"/>
  <c r="A194" i="1" s="1"/>
  <c r="A195" i="1" s="1"/>
  <c r="A196" i="1" s="1"/>
  <c r="A197" i="1" s="1"/>
  <c r="A198" i="1" s="1"/>
  <c r="A199" i="1" l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192" i="1" l="1"/>
  <c r="A215" i="1" s="1"/>
  <c r="A216" i="1" s="1"/>
  <c r="A217" i="1" l="1"/>
  <c r="A218" i="1" s="1"/>
  <c r="A219" i="1" s="1"/>
  <c r="A220" i="1" s="1"/>
  <c r="A221" i="1" s="1"/>
  <c r="A222" i="1" l="1"/>
  <c r="A223" i="1" s="1"/>
  <c r="A224" i="1" l="1"/>
  <c r="A225" i="1" l="1"/>
  <c r="A226" i="1"/>
  <c r="A227" i="1" l="1"/>
  <c r="A229" i="1" s="1"/>
  <c r="A230" i="1" s="1"/>
  <c r="A231" i="1" s="1"/>
  <c r="A232" i="1" s="1"/>
  <c r="A233" i="1" s="1"/>
  <c r="A234" i="1" s="1"/>
  <c r="A235" i="1" s="1"/>
  <c r="A236" i="1" s="1"/>
  <c r="A237" i="1" l="1"/>
  <c r="A228" i="1"/>
  <c r="A238" i="1" l="1"/>
  <c r="A239" i="1" l="1"/>
  <c r="A240" i="1" l="1"/>
  <c r="A241" i="1" l="1"/>
  <c r="A242" i="1" s="1"/>
  <c r="A243" i="1" s="1"/>
  <c r="A244" i="1" s="1"/>
  <c r="A245" i="1" s="1"/>
  <c r="A246" i="1" l="1"/>
  <c r="A247" i="1" l="1"/>
  <c r="A248" i="1" s="1"/>
  <c r="A249" i="1" s="1"/>
  <c r="A250" i="1" s="1"/>
  <c r="A251" i="1" s="1"/>
  <c r="A253" i="1" l="1"/>
  <c r="A254" i="1" s="1"/>
  <c r="A255" i="1" s="1"/>
  <c r="A256" i="1" s="1"/>
  <c r="A257" i="1" l="1"/>
  <c r="A258" i="1" s="1"/>
  <c r="A259" i="1" l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l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3" i="1" s="1"/>
  <c r="A284" i="1" s="1"/>
  <c r="A285" i="1" s="1"/>
  <c r="A286" i="1" s="1"/>
  <c r="A287" i="1" s="1"/>
  <c r="A288" i="1" s="1"/>
  <c r="A289" i="1" s="1"/>
  <c r="A282" i="1" l="1"/>
  <c r="A290" i="1"/>
  <c r="A291" i="1" s="1"/>
  <c r="A292" i="1" l="1"/>
  <c r="A293" i="1" s="1"/>
  <c r="A294" i="1" s="1"/>
  <c r="A295" i="1" s="1"/>
  <c r="A296" i="1" s="1"/>
  <c r="A297" i="1" s="1"/>
  <c r="A298" i="1" l="1"/>
  <c r="A299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l="1"/>
  <c r="A316" i="1" l="1"/>
  <c r="A317" i="1" s="1"/>
  <c r="A318" i="1" s="1"/>
  <c r="A319" i="1" s="1"/>
  <c r="A321" i="1" s="1"/>
  <c r="A322" i="1" s="1"/>
  <c r="A323" i="1" s="1"/>
  <c r="A324" i="1" s="1"/>
  <c r="A325" i="1" s="1"/>
  <c r="A326" i="1" s="1"/>
  <c r="A327" i="1" l="1"/>
  <c r="A328" i="1" s="1"/>
  <c r="A329" i="1" l="1"/>
  <c r="A330" i="1" s="1"/>
  <c r="A331" i="1" s="1"/>
  <c r="A332" i="1" s="1"/>
  <c r="A333" i="1" s="1"/>
  <c r="A334" i="1" s="1"/>
  <c r="A335" i="1" l="1"/>
  <c r="A336" i="1" s="1"/>
  <c r="A337" i="1" s="1"/>
  <c r="A338" i="1" s="1"/>
  <c r="A339" i="1" s="1"/>
  <c r="A340" i="1" s="1"/>
  <c r="A341" i="1" s="1"/>
  <c r="A342" i="1" s="1"/>
  <c r="A343" i="1" l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l="1"/>
  <c r="A357" i="1" s="1"/>
  <c r="A320" i="1"/>
  <c r="A358" i="1" l="1"/>
  <c r="A359" i="1" s="1"/>
  <c r="A360" i="1" s="1"/>
  <c r="A361" i="1" s="1"/>
  <c r="A362" i="1" s="1"/>
  <c r="A363" i="1" s="1"/>
  <c r="A364" i="1" s="1"/>
  <c r="A365" i="1" s="1"/>
  <c r="A366" i="1" l="1"/>
  <c r="A367" i="1" s="1"/>
  <c r="A368" i="1" s="1"/>
  <c r="A369" i="1" s="1"/>
  <c r="A370" i="1" s="1"/>
  <c r="A371" i="1" l="1"/>
  <c r="A373" i="1" l="1"/>
  <c r="A374" i="1" s="1"/>
  <c r="A375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l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l="1"/>
  <c r="A425" i="1" s="1"/>
  <c r="A426" i="1" s="1"/>
  <c r="A427" i="1" l="1"/>
  <c r="A429" i="1" s="1"/>
  <c r="A430" i="1" l="1"/>
  <c r="A431" i="1" l="1"/>
  <c r="A433" i="1" s="1"/>
  <c r="A434" i="1" s="1"/>
  <c r="A435" i="1" s="1"/>
  <c r="A436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l="1"/>
  <c r="A462" i="1" l="1"/>
  <c r="A463" i="1" s="1"/>
  <c r="A464" i="1" s="1"/>
  <c r="A465" i="1" s="1"/>
  <c r="A466" i="1" s="1"/>
  <c r="A467" i="1" l="1"/>
  <c r="A468" i="1" s="1"/>
</calcChain>
</file>

<file path=xl/sharedStrings.xml><?xml version="1.0" encoding="utf-8"?>
<sst xmlns="http://schemas.openxmlformats.org/spreadsheetml/2006/main" count="2688" uniqueCount="687">
  <si>
    <t>Nr.p.k.</t>
  </si>
  <si>
    <t>Ceļa nosaukums</t>
  </si>
  <si>
    <t>Garums (km)</t>
  </si>
  <si>
    <t>Seguma veids</t>
  </si>
  <si>
    <t>Ziemeļu iela</t>
  </si>
  <si>
    <t>Lilastes iela</t>
  </si>
  <si>
    <t>Argona iela</t>
  </si>
  <si>
    <t>Bērzu iela</t>
  </si>
  <si>
    <t>Bora iela</t>
  </si>
  <si>
    <t>Broma iela</t>
  </si>
  <si>
    <t>Candera iela</t>
  </si>
  <si>
    <t>Dārza iela</t>
  </si>
  <si>
    <t>Dzērveņu iela</t>
  </si>
  <si>
    <t>grants</t>
  </si>
  <si>
    <t>Fosfora iela</t>
  </si>
  <si>
    <t>Garezeru iela</t>
  </si>
  <si>
    <t>bez seguma</t>
  </si>
  <si>
    <t>Hēlija iela</t>
  </si>
  <si>
    <t>Hlora iela</t>
  </si>
  <si>
    <t>Ieviņa iela</t>
  </si>
  <si>
    <t>Irbenāju iela</t>
  </si>
  <si>
    <t>Joda iela</t>
  </si>
  <si>
    <t>Jūraskrastu iela</t>
  </si>
  <si>
    <t>Kalcija iela</t>
  </si>
  <si>
    <t xml:space="preserve">grants  </t>
  </si>
  <si>
    <t>Karno iela</t>
  </si>
  <si>
    <t>Kazeņu iela</t>
  </si>
  <si>
    <t>Kālija iela</t>
  </si>
  <si>
    <t>Kriptona iela</t>
  </si>
  <si>
    <t>Krūkļu iela</t>
  </si>
  <si>
    <t>Lāceņu iela</t>
  </si>
  <si>
    <t>Lejas iela</t>
  </si>
  <si>
    <t>Litija iela</t>
  </si>
  <si>
    <t>Malienas iela</t>
  </si>
  <si>
    <t>Mazā Serģu iela</t>
  </si>
  <si>
    <t>Mazā Lilastes iela</t>
  </si>
  <si>
    <t>Meldru iela</t>
  </si>
  <si>
    <t>Melleņu iela</t>
  </si>
  <si>
    <t>Metāna iela</t>
  </si>
  <si>
    <t>Mežmalas iela</t>
  </si>
  <si>
    <t>Mintāla iela</t>
  </si>
  <si>
    <t>Nātrija iela</t>
  </si>
  <si>
    <t>Ņutona iela</t>
  </si>
  <si>
    <t>Ostvalda iela</t>
  </si>
  <si>
    <t>Ozona iela</t>
  </si>
  <si>
    <t>Priedes iela</t>
  </si>
  <si>
    <t>Priedkalnu iela</t>
  </si>
  <si>
    <t>Purva iela</t>
  </si>
  <si>
    <t>Radona iela</t>
  </si>
  <si>
    <t>Salnu iela</t>
  </si>
  <si>
    <t>Salūta iela</t>
  </si>
  <si>
    <t>Saulkrastu iela</t>
  </si>
  <si>
    <t>Selēna iela</t>
  </si>
  <si>
    <t>Senču iela</t>
  </si>
  <si>
    <t>Serģu iela</t>
  </si>
  <si>
    <t>Sēra iela</t>
  </si>
  <si>
    <t>Skautu iela</t>
  </si>
  <si>
    <t>Skābekļa iela</t>
  </si>
  <si>
    <t>Skultes iela</t>
  </si>
  <si>
    <t>Smilgu iela</t>
  </si>
  <si>
    <t>Sproģu iela</t>
  </si>
  <si>
    <t>asfalts</t>
  </si>
  <si>
    <t>Sūnu iela</t>
  </si>
  <si>
    <t>Uzvaras iela</t>
  </si>
  <si>
    <t>Valdena iela</t>
  </si>
  <si>
    <t>Veisa iela</t>
  </si>
  <si>
    <t>Viršu iela</t>
  </si>
  <si>
    <t>Zileņu iela</t>
  </si>
  <si>
    <t>Atpūtas iela</t>
  </si>
  <si>
    <t>Brūkleņu iela</t>
  </si>
  <si>
    <t>šķembas</t>
  </si>
  <si>
    <t>Ceriņkrūmu iela</t>
  </si>
  <si>
    <t>Cielaviņu iela</t>
  </si>
  <si>
    <t>Dārznieku iela</t>
  </si>
  <si>
    <t>Dzenīšu iela</t>
  </si>
  <si>
    <t>Gaujas iela</t>
  </si>
  <si>
    <t>Gobas iela</t>
  </si>
  <si>
    <t>Griezes iela</t>
  </si>
  <si>
    <t>Grīvas iela</t>
  </si>
  <si>
    <t>Jomas iela</t>
  </si>
  <si>
    <t>Klusā iela</t>
  </si>
  <si>
    <t>Kuģu iela</t>
  </si>
  <si>
    <t>Lapu iela</t>
  </si>
  <si>
    <t>Lašu iela</t>
  </si>
  <si>
    <t>Lībiešu iela</t>
  </si>
  <si>
    <t>Līču iela</t>
  </si>
  <si>
    <t>Mazā Kāpu iela</t>
  </si>
  <si>
    <t>Nākotnes iela</t>
  </si>
  <si>
    <t>Nēģu iela</t>
  </si>
  <si>
    <t>Pļavu iela</t>
  </si>
  <si>
    <t>Poču iela</t>
  </si>
  <si>
    <t>Priežmeža iela</t>
  </si>
  <si>
    <t>Pumpuru iela</t>
  </si>
  <si>
    <t>Rīgas iela (kreisā puse)</t>
  </si>
  <si>
    <t>Vecgaujas iela</t>
  </si>
  <si>
    <t>Vētru iela</t>
  </si>
  <si>
    <t>Vēju iela</t>
  </si>
  <si>
    <t>Zvejnieku iela</t>
  </si>
  <si>
    <t>Ausmas iela</t>
  </si>
  <si>
    <t>Attekas iela</t>
  </si>
  <si>
    <t>Apiņu iela</t>
  </si>
  <si>
    <t>Ābeļu iela</t>
  </si>
  <si>
    <t>Ceriņu iela</t>
  </si>
  <si>
    <t>Draudzības iela</t>
  </si>
  <si>
    <t>Egļu iela</t>
  </si>
  <si>
    <t>Ezermalas iela</t>
  </si>
  <si>
    <t>Garā iela</t>
  </si>
  <si>
    <t>Graudu iela</t>
  </si>
  <si>
    <t>Ievu iela</t>
  </si>
  <si>
    <t>Jasmīnu iela</t>
  </si>
  <si>
    <t>Kalmju iela</t>
  </si>
  <si>
    <t>Kāpuru iela</t>
  </si>
  <si>
    <t>Kļavu iela</t>
  </si>
  <si>
    <t>Krastmalas iela</t>
  </si>
  <si>
    <t>Lakstu iela</t>
  </si>
  <si>
    <t>Lazdiņu iela</t>
  </si>
  <si>
    <t>Liepu aleja</t>
  </si>
  <si>
    <t>Liepu iela</t>
  </si>
  <si>
    <t>Līņu iela</t>
  </si>
  <si>
    <t>Lucīšu iela</t>
  </si>
  <si>
    <t>Mazā Gaujas iela</t>
  </si>
  <si>
    <t>Mazā Jasmīnu iela</t>
  </si>
  <si>
    <t>Mazā Krasta iela</t>
  </si>
  <si>
    <t>Mazā Lašu iela</t>
  </si>
  <si>
    <t>Mazā Nēģu iela</t>
  </si>
  <si>
    <t>Mazā Ozolu iela</t>
  </si>
  <si>
    <t>Mazā Pļavu iela</t>
  </si>
  <si>
    <t>Mežrožu iela</t>
  </si>
  <si>
    <t>Mērnieku iela</t>
  </si>
  <si>
    <t>Neļķu iela</t>
  </si>
  <si>
    <t>Ozolu iela</t>
  </si>
  <si>
    <t>Plūmju iela</t>
  </si>
  <si>
    <t>Rožu iela</t>
  </si>
  <si>
    <t>Rūpnieku iela</t>
  </si>
  <si>
    <t>Sapņu iela</t>
  </si>
  <si>
    <t>Saulrietu iela</t>
  </si>
  <si>
    <t>Sautiņu iela</t>
  </si>
  <si>
    <t>Straumes iela</t>
  </si>
  <si>
    <t>Šosejas iela</t>
  </si>
  <si>
    <t>Tulpju iela</t>
  </si>
  <si>
    <t>Vecupes iela</t>
  </si>
  <si>
    <t>Vidus iela</t>
  </si>
  <si>
    <t>Vimbu iela</t>
  </si>
  <si>
    <t>Ziediņu iela</t>
  </si>
  <si>
    <t>Zušu iela</t>
  </si>
  <si>
    <t>Bišu iela</t>
  </si>
  <si>
    <t>Cīrulīšu iela</t>
  </si>
  <si>
    <t>Dambja iela</t>
  </si>
  <si>
    <t>Dīķa iela</t>
  </si>
  <si>
    <t>Īsā iela</t>
  </si>
  <si>
    <t>Jāņa iela</t>
  </si>
  <si>
    <t>Kārklu iela</t>
  </si>
  <si>
    <t>Kokgaujas iela</t>
  </si>
  <si>
    <t>Līduma iela</t>
  </si>
  <si>
    <t>Salas iela</t>
  </si>
  <si>
    <t>Saulītes iela</t>
  </si>
  <si>
    <t>Ūdensrožu iela</t>
  </si>
  <si>
    <t>Viestura iela</t>
  </si>
  <si>
    <t>Zemā iela</t>
  </si>
  <si>
    <t>Ziedlapiņu iela</t>
  </si>
  <si>
    <t>Birzes iela</t>
  </si>
  <si>
    <t>Garupes iela</t>
  </si>
  <si>
    <t>Medus iela</t>
  </si>
  <si>
    <t>Jānīšu iela</t>
  </si>
  <si>
    <t>Pūpolu iela</t>
  </si>
  <si>
    <t>Pureņu iela</t>
  </si>
  <si>
    <t>Aļņu iela</t>
  </si>
  <si>
    <t>Āpšu iela</t>
  </si>
  <si>
    <t>Aveņu iela</t>
  </si>
  <si>
    <t>Ābolu iela</t>
  </si>
  <si>
    <t>Briežu iela</t>
  </si>
  <si>
    <t>Centra iela</t>
  </si>
  <si>
    <t>Caunu iela</t>
  </si>
  <si>
    <t>Delfīnu iela</t>
  </si>
  <si>
    <t>Ežu iela</t>
  </si>
  <si>
    <t>Jaunā iela</t>
  </si>
  <si>
    <t>Kameņu iela</t>
  </si>
  <si>
    <t>Kastaņu iela</t>
  </si>
  <si>
    <t>Klajuma iela</t>
  </si>
  <si>
    <t>Laipu iela</t>
  </si>
  <si>
    <t>Langas iela</t>
  </si>
  <si>
    <t>Lapsu iela</t>
  </si>
  <si>
    <t>Lāču iela</t>
  </si>
  <si>
    <t>Lūšu iela</t>
  </si>
  <si>
    <t>Mazā ceriņu iela</t>
  </si>
  <si>
    <t>Mazā dārza iela</t>
  </si>
  <si>
    <t>Mazā ķiršu iela</t>
  </si>
  <si>
    <t>Paegļu iela</t>
  </si>
  <si>
    <t>Puķu iela</t>
  </si>
  <si>
    <t>Rakstu iela</t>
  </si>
  <si>
    <t>Roņu iela</t>
  </si>
  <si>
    <t>Skudru iela</t>
  </si>
  <si>
    <t>Stirnu iela</t>
  </si>
  <si>
    <t>Sumbru iela</t>
  </si>
  <si>
    <t>Torņa iela</t>
  </si>
  <si>
    <t>Vaboļu iela</t>
  </si>
  <si>
    <t>Vaļu iela</t>
  </si>
  <si>
    <t>Vāveru iela</t>
  </si>
  <si>
    <t>Zaķu iela</t>
  </si>
  <si>
    <t>Zemeņu iela</t>
  </si>
  <si>
    <t>Kalnu iela</t>
  </si>
  <si>
    <t>Kanāla iela</t>
  </si>
  <si>
    <t>Kāpu iela</t>
  </si>
  <si>
    <t>Krasta iela</t>
  </si>
  <si>
    <t>Kraujas iela</t>
  </si>
  <si>
    <t>Leņķu iela</t>
  </si>
  <si>
    <t>Meža iela</t>
  </si>
  <si>
    <t>Nogāzes iela</t>
  </si>
  <si>
    <t>Pakalnes iela</t>
  </si>
  <si>
    <t>Palejas iela</t>
  </si>
  <si>
    <t>Parka iela</t>
  </si>
  <si>
    <t>Pļaviņu iela</t>
  </si>
  <si>
    <t>Poldera iela</t>
  </si>
  <si>
    <t>Priežu iela</t>
  </si>
  <si>
    <t>Robežu iela</t>
  </si>
  <si>
    <t>Saules iela</t>
  </si>
  <si>
    <t>Sauleskrasta iela</t>
  </si>
  <si>
    <t>Sporta iela</t>
  </si>
  <si>
    <t>Upes iela</t>
  </si>
  <si>
    <t>Vasaras iela</t>
  </si>
  <si>
    <t>Mežciema iela (V41)</t>
  </si>
  <si>
    <t>Baložu iela</t>
  </si>
  <si>
    <t>Baltirbju iela</t>
  </si>
  <si>
    <t>Bezdelīgu iela</t>
  </si>
  <si>
    <t>Dzeguzes iela</t>
  </si>
  <si>
    <t>Dzeņu iela</t>
  </si>
  <si>
    <t>Dzilnīšu iela</t>
  </si>
  <si>
    <t>Grifu iela</t>
  </si>
  <si>
    <t>Klijānu iela</t>
  </si>
  <si>
    <t>Kraukļu iela</t>
  </si>
  <si>
    <t>Ķīvīšu iela</t>
  </si>
  <si>
    <t>Lakstīgalu iela</t>
  </si>
  <si>
    <t>Medņu iela</t>
  </si>
  <si>
    <t>Mežirbju iela</t>
  </si>
  <si>
    <t>Paipalu iela</t>
  </si>
  <si>
    <t>Pūces iela</t>
  </si>
  <si>
    <t>Rubeņu iela</t>
  </si>
  <si>
    <t>Sīgu iela</t>
  </si>
  <si>
    <t>Sīļu iela</t>
  </si>
  <si>
    <t>Sloku iela</t>
  </si>
  <si>
    <t>Sniedzes iela (1.z.v.)</t>
  </si>
  <si>
    <t>Sniedzes iela (2.z.v.)</t>
  </si>
  <si>
    <t>Stārķu iela</t>
  </si>
  <si>
    <t>Strazdu iela</t>
  </si>
  <si>
    <t>Svilpju iela</t>
  </si>
  <si>
    <t>Svirlīšu iela</t>
  </si>
  <si>
    <t>Ūbeļu iela</t>
  </si>
  <si>
    <t xml:space="preserve">Vanagu iela  </t>
  </si>
  <si>
    <t>Vanagu iela(atp.bāzes terit.)</t>
  </si>
  <si>
    <t>Vārnu iela</t>
  </si>
  <si>
    <t>Zvirbuļu iela</t>
  </si>
  <si>
    <t>Žagatu iela</t>
  </si>
  <si>
    <t>Žubītes iela</t>
  </si>
  <si>
    <t>Akāciju iela</t>
  </si>
  <si>
    <t>Augļu iela</t>
  </si>
  <si>
    <t>Kadiku iela</t>
  </si>
  <si>
    <t>Krastiņu iela</t>
  </si>
  <si>
    <t>Lapiņu iela</t>
  </si>
  <si>
    <t>Lazdu iela</t>
  </si>
  <si>
    <t>Mazā vēju iela</t>
  </si>
  <si>
    <t>Mazā zemeņu iela</t>
  </si>
  <si>
    <t>Ozoliņu iela</t>
  </si>
  <si>
    <t>Papardes iela</t>
  </si>
  <si>
    <t>Peldu iela</t>
  </si>
  <si>
    <t>Pīlādžu iela</t>
  </si>
  <si>
    <t>Rasas iela</t>
  </si>
  <si>
    <t>Riekstu iela</t>
  </si>
  <si>
    <t>Rozīšu iela</t>
  </si>
  <si>
    <t>Saulgriežu iela</t>
  </si>
  <si>
    <t>Smiltāju iela</t>
  </si>
  <si>
    <t>Tauriņu iela</t>
  </si>
  <si>
    <t>Zaļā iela</t>
  </si>
  <si>
    <t>Dzirnupes iela (V43)</t>
  </si>
  <si>
    <t>A1 - Lilastes dzelzceļa pārbrauktuve</t>
  </si>
  <si>
    <t>Pievedceļš Lilastes stacija (V44)</t>
  </si>
  <si>
    <t>Rutas - Salūts</t>
  </si>
  <si>
    <t>Ventas - Mucenieki - dz.c.</t>
  </si>
  <si>
    <t>V43(Siguļi) - Gipteri A-1</t>
  </si>
  <si>
    <t>Laivu iela 24 - Cēlāji - Otīlijas</t>
  </si>
  <si>
    <t>Jūraskrasti - Laivu iela 32</t>
  </si>
  <si>
    <t>Zibeņi - Briljanti</t>
  </si>
  <si>
    <t>Pievedceļš Laveru sūkņu stacijai</t>
  </si>
  <si>
    <t>Eimuri 2 - Laveru ezers</t>
  </si>
  <si>
    <t>Trēmas - Sildedži</t>
  </si>
  <si>
    <t>P1 - s.Kārkli</t>
  </si>
  <si>
    <t>P1 - Dzenīši</t>
  </si>
  <si>
    <t>Garciema dz.c. pārbrauktuve - Ādažu muiža</t>
  </si>
  <si>
    <t>Jaunbrieži - Garupes stacija</t>
  </si>
  <si>
    <t>Suzes - Lielandži</t>
  </si>
  <si>
    <t>Brūnlauki - Ķīši</t>
  </si>
  <si>
    <t>C007 - Tauriņi</t>
  </si>
  <si>
    <t>Rīgas ielā (labā puse pie
mājām Nr. 2-12)</t>
  </si>
  <si>
    <t>Ojāra Vācieša iela
(kreisā puse)</t>
  </si>
  <si>
    <t>Ojāra Vācieša iela
(labā puse)</t>
  </si>
  <si>
    <t>Skuju iela</t>
  </si>
  <si>
    <t>Niedru iela</t>
  </si>
  <si>
    <t>Zeltilņu iela</t>
  </si>
  <si>
    <t>Mazā Sporta iela</t>
  </si>
  <si>
    <t>Mazā Priežu iela</t>
  </si>
  <si>
    <t>V43 - Priedkalni</t>
  </si>
  <si>
    <t>Viršu iela 8 - Malienas iela 9</t>
  </si>
  <si>
    <t>Kaiju iela</t>
  </si>
  <si>
    <t>Bangu iela</t>
  </si>
  <si>
    <t>Meduskalna iela</t>
  </si>
  <si>
    <t>C</t>
  </si>
  <si>
    <t>D</t>
  </si>
  <si>
    <t>B</t>
  </si>
  <si>
    <t>Jūras iela (posmā no Rīgas ielas līdz Laivu ielai)</t>
  </si>
  <si>
    <t>Laivu iela (posmā no Jūras ielas līdz Jomas ielai)</t>
  </si>
  <si>
    <t>Stacijas iela (posmā no Zvejnieku ielas līdz Stacijas iela 5)</t>
  </si>
  <si>
    <t>Stacijas iela (posmā no Zvejnieku ielas līdz Stacijas 23)</t>
  </si>
  <si>
    <t>Vālodzes iela (no P1 līdz Ķīvīšu ielai)</t>
  </si>
  <si>
    <t>Vālodzes iela (no Ķīvīšu ielas līdz galam)</t>
  </si>
  <si>
    <t>Ziedu iela (posmā no Rīgas ielas līdz Zvejnieka ielai)</t>
  </si>
  <si>
    <t>Ziedu iela (posmā no Zvejnieka ielas līdz Pļavu ielai)</t>
  </si>
  <si>
    <t>Smilšu iela (posmā no Ziedu ielas līdz Rīgas ielai)</t>
  </si>
  <si>
    <t>Cīruļu iela (posmā no Zīlīšu ielas līdz Ūbeļu ielai)</t>
  </si>
  <si>
    <t>Ērgļu iela posmā no P1 līdz Dzeguzes ielai)</t>
  </si>
  <si>
    <t xml:space="preserve">Jūras iela </t>
  </si>
  <si>
    <t xml:space="preserve">Smilšu iela </t>
  </si>
  <si>
    <t xml:space="preserve">Cīruļu iela </t>
  </si>
  <si>
    <t>Ērgļu iela</t>
  </si>
  <si>
    <t>Kopā B klase:</t>
  </si>
  <si>
    <t>Kopā C klase:</t>
  </si>
  <si>
    <t>Kopā D klase:</t>
  </si>
  <si>
    <t>Mazā Vidus iela</t>
  </si>
  <si>
    <t>Mazā Vasaras iela</t>
  </si>
  <si>
    <t>Mazā Stacijas iela</t>
  </si>
  <si>
    <t>Balto Ceriņu iela</t>
  </si>
  <si>
    <t>Mazā Smilšu iela</t>
  </si>
  <si>
    <t>Alksneņu iela</t>
  </si>
  <si>
    <t>Aprikožu iela</t>
  </si>
  <si>
    <t>Aroniju iela</t>
  </si>
  <si>
    <t>Asteru iela</t>
  </si>
  <si>
    <t>Baraviku iela</t>
  </si>
  <si>
    <t>Bebru iela</t>
  </si>
  <si>
    <t>Bērzlapju iela</t>
  </si>
  <si>
    <t>Buku iela</t>
  </si>
  <si>
    <t>Bumbieru iela</t>
  </si>
  <si>
    <t>Dāliju iela</t>
  </si>
  <si>
    <t>Dzelzceļu iela</t>
  </si>
  <si>
    <t>Ēdelveisu iela</t>
  </si>
  <si>
    <t>Foreļu iela</t>
  </si>
  <si>
    <t>Gaigalu iela</t>
  </si>
  <si>
    <t>Gaileņu iela</t>
  </si>
  <si>
    <t>Gaiļu iela</t>
  </si>
  <si>
    <t>Gārņu iela</t>
  </si>
  <si>
    <t>Gulbīšu iela</t>
  </si>
  <si>
    <t>Gundegu iela</t>
  </si>
  <si>
    <t>Īrisu iela</t>
  </si>
  <si>
    <t>Jāņogu iela</t>
  </si>
  <si>
    <t>Lielā iela</t>
  </si>
  <si>
    <t>Liliju iela</t>
  </si>
  <si>
    <t>Mazā Zušu iela</t>
  </si>
  <si>
    <t>Persiku iela</t>
  </si>
  <si>
    <t>Rudmiešu iela</t>
  </si>
  <si>
    <t>Selgas iela</t>
  </si>
  <si>
    <t>Sēņu iela</t>
  </si>
  <si>
    <t>Traļu iela</t>
  </si>
  <si>
    <t>Tunču iela</t>
  </si>
  <si>
    <t>Veikala iela</t>
  </si>
  <si>
    <t>Vilnīšu iela</t>
  </si>
  <si>
    <t>Pludiņu iela</t>
  </si>
  <si>
    <t>Laivu iela (posmā no Jomas ielas līdz galam)</t>
  </si>
  <si>
    <t>virsma</t>
  </si>
  <si>
    <t>virsma, grants</t>
  </si>
  <si>
    <t>grunts</t>
  </si>
  <si>
    <t>Ziemas sezonā (16.oktobra līdz 15.aprīlim)</t>
  </si>
  <si>
    <t>Vasaras sezonā (16.aprīļa līdz 15.oktobrim)</t>
  </si>
  <si>
    <t>Vizbuļu iela</t>
  </si>
  <si>
    <t>Vītolu iela</t>
  </si>
  <si>
    <t>Zaļumu iela</t>
  </si>
  <si>
    <t>Zaļenieku iela</t>
  </si>
  <si>
    <t>Zīriņu iela (pašvaldības statuss)</t>
  </si>
  <si>
    <t>Ūpju iela (pašvaldības statuss)</t>
  </si>
  <si>
    <t>Teteru iela (pašvaldības statuss)</t>
  </si>
  <si>
    <t>Piekūnu iela (pašvaldības statuss)</t>
  </si>
  <si>
    <t>Pelikānu iela (pašvaldības statuss)</t>
  </si>
  <si>
    <t>Irbes iela (pašvaldības statuss)</t>
  </si>
  <si>
    <t>Dzilnu iela (pašvaldības statuss)</t>
  </si>
  <si>
    <t>Vilgu iela (pašvaldības statuss)</t>
  </si>
  <si>
    <t>Priednieku iela (pašvaldības statuss)</t>
  </si>
  <si>
    <t>Mākoņu iela (pašvaldības statuss)</t>
  </si>
  <si>
    <t>Laumu iela (pašvaldības statuss)</t>
  </si>
  <si>
    <t>Lapsiņu iela (pašvaldības statuss)</t>
  </si>
  <si>
    <t>Kalves iela (pašvaldības statuss)</t>
  </si>
  <si>
    <t>Vītolu iela (pašvaldības statuss)</t>
  </si>
  <si>
    <t>Prieduļu iela (pašvaldības statuss)</t>
  </si>
  <si>
    <t>Ogu iela (pašvaldības statuss)</t>
  </si>
  <si>
    <t>Mencu iela (pašvaldības statuss)</t>
  </si>
  <si>
    <t>Vizbuļu iela (pašvaldības statuss)</t>
  </si>
  <si>
    <t>Krastkalniņu iela (pašvaldības statuss)</t>
  </si>
  <si>
    <t>Avotu iela (pašvaldības statuss)</t>
  </si>
  <si>
    <t>Laimndotas iela (pašvaldības statuss)</t>
  </si>
  <si>
    <t>Nameja iela (pašvaldības statuss)</t>
  </si>
  <si>
    <t>Sauleskalna iela (pašvaldības statuss)</t>
  </si>
  <si>
    <t>Varžu iela (pašvaldības statuss)</t>
  </si>
  <si>
    <t>Vējiņu iela (pašvaldības statuss)</t>
  </si>
  <si>
    <t>Virsaišu iela (pašvaldības statuss)</t>
  </si>
  <si>
    <t>Jūras iela (gals) (pašvaldības statuss)</t>
  </si>
  <si>
    <t>Līvu iela (pašvaldības statuss)</t>
  </si>
  <si>
    <t>Māras iela (pašvaldības statuss)</t>
  </si>
  <si>
    <t>Rotu iela (pašvaldības statuss)</t>
  </si>
  <si>
    <t>1</t>
  </si>
  <si>
    <t>Alīdas iela (pašvaldības statuss)</t>
  </si>
  <si>
    <t>Attekas iela (ar atzaru uz Pirmo ielu)</t>
  </si>
  <si>
    <t>Baldoņu ceļš</t>
  </si>
  <si>
    <t>Baltkrastu iela</t>
  </si>
  <si>
    <t xml:space="preserve">Bērzu iela </t>
  </si>
  <si>
    <t>Čiekuru iela</t>
  </si>
  <si>
    <t>Dadzīšu iela</t>
  </si>
  <si>
    <t xml:space="preserve">Dārza iela </t>
  </si>
  <si>
    <t>Depo iela</t>
  </si>
  <si>
    <t>Draudzības iela no Rīgas gatves līdz Podnieku ielai</t>
  </si>
  <si>
    <t xml:space="preserve">Draudzības iela (no Podnieku līdz gājēju titiņam) </t>
  </si>
  <si>
    <t>Druvas iela</t>
  </si>
  <si>
    <t xml:space="preserve">Dzirnavu iela </t>
  </si>
  <si>
    <t>Gaujas iela posmā no Rīgas gatves līdz Dadzīša ielai</t>
  </si>
  <si>
    <t>Gaujas ielas gala posms (grants segums)</t>
  </si>
  <si>
    <t>Gaujmalas iela</t>
  </si>
  <si>
    <t>Gredzenu iela</t>
  </si>
  <si>
    <t>Gulbju iela</t>
  </si>
  <si>
    <t xml:space="preserve">Gundegu iela </t>
  </si>
  <si>
    <t>Jaunceriņu iela</t>
  </si>
  <si>
    <t>Jaunkūlu iela</t>
  </si>
  <si>
    <t xml:space="preserve">Jaunstūrīšu iela </t>
  </si>
  <si>
    <t>Jēkaba iela (pašvaldības statuss)</t>
  </si>
  <si>
    <t>Katlapu iela</t>
  </si>
  <si>
    <t>Kalndores iela</t>
  </si>
  <si>
    <t xml:space="preserve">Ķiršu iela </t>
  </si>
  <si>
    <t>Krastupes iela</t>
  </si>
  <si>
    <t>Krāču iela</t>
  </si>
  <si>
    <t>Kroņu iela</t>
  </si>
  <si>
    <t>Lauku iela</t>
  </si>
  <si>
    <t xml:space="preserve">Liepavotu iela </t>
  </si>
  <si>
    <t>Mālnieku iela</t>
  </si>
  <si>
    <t xml:space="preserve">Nostūrīšu iela </t>
  </si>
  <si>
    <t>Nūrnieku iela</t>
  </si>
  <si>
    <t xml:space="preserve">Parka iela </t>
  </si>
  <si>
    <t>Pasta iela</t>
  </si>
  <si>
    <t>Pirmā iela</t>
  </si>
  <si>
    <t xml:space="preserve">Pļavu iela </t>
  </si>
  <si>
    <t xml:space="preserve">Plostnieku iela </t>
  </si>
  <si>
    <t>Rasiņu iela</t>
  </si>
  <si>
    <t xml:space="preserve">Saules iela </t>
  </si>
  <si>
    <t>Skolas iela</t>
  </si>
  <si>
    <t>Smilgas 1. līnija</t>
  </si>
  <si>
    <t>Smilgas 2. līnija</t>
  </si>
  <si>
    <t>Smilgas 3. līnija</t>
  </si>
  <si>
    <t>Smilgas 4. līnija</t>
  </si>
  <si>
    <t>Smilgas 5. līnija</t>
  </si>
  <si>
    <t>Smilgas 6. līnija</t>
  </si>
  <si>
    <t>Smilgas 1. šķērslīnija</t>
  </si>
  <si>
    <t>Smilgas 2. šķērslīnija</t>
  </si>
  <si>
    <t>Smilgas 3. šķērslīnija</t>
  </si>
  <si>
    <t xml:space="preserve">Stūrīšu iela </t>
  </si>
  <si>
    <t>Taču ceļš</t>
  </si>
  <si>
    <t>Teiku iela</t>
  </si>
  <si>
    <t>Vainagu iela</t>
  </si>
  <si>
    <t xml:space="preserve">Vārpu iela </t>
  </si>
  <si>
    <t>Vectiltiņu ceļš</t>
  </si>
  <si>
    <t>Vējavas iela</t>
  </si>
  <si>
    <t>Vējupes iela</t>
  </si>
  <si>
    <t>Zelmeņu iela</t>
  </si>
  <si>
    <t>Zelmas iela</t>
  </si>
  <si>
    <t>Ziedu iela</t>
  </si>
  <si>
    <t>Zīļu iela</t>
  </si>
  <si>
    <t>Veldres iela</t>
  </si>
  <si>
    <t>Veltas iela (pašvaldības statuss)</t>
  </si>
  <si>
    <t xml:space="preserve">Dores iela </t>
  </si>
  <si>
    <t xml:space="preserve">Dorītes iela </t>
  </si>
  <si>
    <t>Enkuru iela</t>
  </si>
  <si>
    <t>Jāņkalnu iela</t>
  </si>
  <si>
    <t>Lejasdores iela</t>
  </si>
  <si>
    <t>Irāju iela</t>
  </si>
  <si>
    <t>Mednieku iela</t>
  </si>
  <si>
    <t xml:space="preserve">Mežmalas iela </t>
  </si>
  <si>
    <t>Pērles iela</t>
  </si>
  <si>
    <t xml:space="preserve">Garciema ceļš </t>
  </si>
  <si>
    <t>Bukultu iela</t>
  </si>
  <si>
    <t xml:space="preserve">Āķu iela </t>
  </si>
  <si>
    <t>Baltā raga iela</t>
  </si>
  <si>
    <t>Baltezera iela</t>
  </si>
  <si>
    <t>Baznīcas iela</t>
  </si>
  <si>
    <t>Ezera iela</t>
  </si>
  <si>
    <t>Jaunspriešļu iela</t>
  </si>
  <si>
    <t xml:space="preserve">Kauguru iela </t>
  </si>
  <si>
    <t xml:space="preserve">Meža iela </t>
  </si>
  <si>
    <t xml:space="preserve">Mežrozīšu iela </t>
  </si>
  <si>
    <t>Piekrastes iela</t>
  </si>
  <si>
    <t>Ronīšu ceļš</t>
  </si>
  <si>
    <t>Birznieku iela</t>
  </si>
  <si>
    <t>Brīdagu ceļš</t>
  </si>
  <si>
    <t>Laimas iela</t>
  </si>
  <si>
    <t>Strautnieku ceļš</t>
  </si>
  <si>
    <t xml:space="preserve">Cibuļu iela </t>
  </si>
  <si>
    <t>Dūņezera iela</t>
  </si>
  <si>
    <t xml:space="preserve">Grunduļu iela </t>
  </si>
  <si>
    <t>Puskas ceļš</t>
  </si>
  <si>
    <t>Smilškalnu iela</t>
  </si>
  <si>
    <t>Vecvārnu ceļš</t>
  </si>
  <si>
    <t>Zaraines iela</t>
  </si>
  <si>
    <t>Briljantu iela</t>
  </si>
  <si>
    <t>Dālderu iela</t>
  </si>
  <si>
    <t>Dzīļu iela</t>
  </si>
  <si>
    <t>Kreiļu iela</t>
  </si>
  <si>
    <t>Laveru ceļš</t>
  </si>
  <si>
    <t>Ceļš uz mājām "Paliepas"</t>
  </si>
  <si>
    <t xml:space="preserve">Ceriņu iela </t>
  </si>
  <si>
    <t>Mēness iela</t>
  </si>
  <si>
    <t xml:space="preserve">Kastaņu iela + autobusa galapunkts </t>
  </si>
  <si>
    <t>Lazdas ceļi</t>
  </si>
  <si>
    <t>Ošlauku ceļš</t>
  </si>
  <si>
    <t>Ozolu ceļš</t>
  </si>
  <si>
    <t xml:space="preserve">Piparu ceļš </t>
  </si>
  <si>
    <t>Sienāžu iela</t>
  </si>
  <si>
    <t>Slēju ceļš</t>
  </si>
  <si>
    <t>Stempju ceļš (Āņi – Vecstempji)</t>
  </si>
  <si>
    <t xml:space="preserve">Vesterotes iela </t>
  </si>
  <si>
    <t>Boķu iela</t>
  </si>
  <si>
    <t xml:space="preserve">Austrumu iela </t>
  </si>
  <si>
    <t>Ārputnu iela</t>
  </si>
  <si>
    <t xml:space="preserve">Bērzu gatve </t>
  </si>
  <si>
    <t xml:space="preserve">Brūkleņu iela </t>
  </si>
  <si>
    <t xml:space="preserve">Dvīņu iela </t>
  </si>
  <si>
    <t xml:space="preserve">Dzērveņu iela </t>
  </si>
  <si>
    <t>Elīzes iela</t>
  </si>
  <si>
    <t>Intlapu ceļš</t>
  </si>
  <si>
    <t>Iļķenes ceļa posms no Mežaparka ceļa līdz Iļķenei (ieskaitot)</t>
  </si>
  <si>
    <t>Iļķenes ceļš posmā no Mežaparka ceļa līdz A1</t>
  </si>
  <si>
    <t xml:space="preserve">Jāņogu iela </t>
  </si>
  <si>
    <t>Kadagas ceļš (ieskaitot tiltu pār Gauju) posmā no Gaujas ielas līdz apdzīvotās vietas Kadagas beigām</t>
  </si>
  <si>
    <t xml:space="preserve">Kadagas ceļa posms no apdzīvotās vietas "Kadaga" beigām līdz Iļķenes ceļam </t>
  </si>
  <si>
    <t>Kāpas iela (no Kadagas ceļa līdz Cīruļu iela)</t>
  </si>
  <si>
    <t xml:space="preserve">Melleņu iela </t>
  </si>
  <si>
    <t>Mežaparka ceļš</t>
  </si>
  <si>
    <t xml:space="preserve">Putraimkalna ceļš </t>
  </si>
  <si>
    <t xml:space="preserve">Priežmalas iela </t>
  </si>
  <si>
    <t>Upmalas iela</t>
  </si>
  <si>
    <t>Upmalas 1. līnija</t>
  </si>
  <si>
    <t>Upmalas 2. līnija</t>
  </si>
  <si>
    <t>Upmalas 3. līnija</t>
  </si>
  <si>
    <t>Upmalas 4. līnija</t>
  </si>
  <si>
    <t>Upmalas 5. līnija</t>
  </si>
  <si>
    <t>Upmalas 6. līnija</t>
  </si>
  <si>
    <t>Upmalas 7. līnija</t>
  </si>
  <si>
    <t>Utupurva ceļš</t>
  </si>
  <si>
    <t>Vecštāles iela</t>
  </si>
  <si>
    <t>Vecštāles ceļš</t>
  </si>
  <si>
    <t xml:space="preserve">Virpnieku ceļš </t>
  </si>
  <si>
    <t>Andromēdas iela</t>
  </si>
  <si>
    <t>Bākšas ceļš</t>
  </si>
  <si>
    <t xml:space="preserve">Inču iela </t>
  </si>
  <si>
    <t>Indrānu iela</t>
  </si>
  <si>
    <t>Īvju iela</t>
  </si>
  <si>
    <t xml:space="preserve">Lielstapriņu iela </t>
  </si>
  <si>
    <t xml:space="preserve">Mazstapriņu iela </t>
  </si>
  <si>
    <t xml:space="preserve">Mežvairogu ceļš </t>
  </si>
  <si>
    <t>Paralēlais ceļš posmā no Statoil apļa līdz Inču ielai</t>
  </si>
  <si>
    <t>Sārteņu iela</t>
  </si>
  <si>
    <t>Vaivariņu iela</t>
  </si>
  <si>
    <t>Vārpiņu iela</t>
  </si>
  <si>
    <t xml:space="preserve">Vārpu ceļš </t>
  </si>
  <si>
    <t>Kopā</t>
  </si>
  <si>
    <t>Ādažu pagastā</t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</si>
  <si>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Alderu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</si>
  <si>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Ataru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</si>
  <si>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 xml:space="preserve">Baltezera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</si>
  <si>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Birznieku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</si>
  <si>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Divezeru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</si>
  <si>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Eimuru</t>
    </r>
    <r>
      <rPr>
        <i/>
        <sz val="10"/>
        <rFont val="Times New Roman"/>
        <family val="1"/>
        <charset val="186"/>
      </rPr>
      <t xml:space="preserve"> ciemā</t>
    </r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</si>
  <si>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Garkalnes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</si>
  <si>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Iļķenes </t>
    </r>
    <r>
      <rPr>
        <i/>
        <sz val="10"/>
        <color rgb="FF000000"/>
        <rFont val="Times New Roman"/>
        <family val="1"/>
        <charset val="186"/>
      </rPr>
      <t>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</si>
  <si>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Kadagas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</si>
  <si>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>Stapriņu ciemā</t>
    </r>
  </si>
  <si>
    <t>Stacijas iela (posmā no Stacijas iela 1 līdz Rīgas ielai)</t>
  </si>
  <si>
    <t>bruģis</t>
  </si>
  <si>
    <t>Aizvēju iela (posmā no Torņu ielas līdz Priednieku ielai)</t>
  </si>
  <si>
    <t>Aizvēju iela (posmā no Priednieku ielas līdz galam)</t>
  </si>
  <si>
    <t>Brīvuļu iela</t>
  </si>
  <si>
    <t>Ādažu pagasta  pašvaldības autoceļu un to posmu saraksts ar noteiktām uzturēšana klasēm ziemas un vasaras sezonā no 2023.gada 16.aprīļa līdz 2024. gada 15.aprīlim</t>
  </si>
  <si>
    <t>Carnikavas pagasta autoceļu un to posmu saraksts ar noteiktām uzturēšana klasēm ziemas un vasaras sezonā no 2023.gada 16.aprīļa līdz 2024. gada 15.aprīlim</t>
  </si>
  <si>
    <t>Alderu iela posmā no Sūkņu stacijas 2 līdz Diānas ielai</t>
  </si>
  <si>
    <t>Veckūlu iela</t>
  </si>
  <si>
    <t>Gaujas aizsargdambja ceļš</t>
  </si>
  <si>
    <t>Ataru ceļš posmā no A1 līdz Bukultu ceļam</t>
  </si>
  <si>
    <t>Niedru ceļš</t>
  </si>
  <si>
    <t>Gaujas ielas atzars no Gaujas ielas līdz Smilgu ielai</t>
  </si>
  <si>
    <t>Gaujkrastu iela</t>
  </si>
  <si>
    <t>0.668</t>
  </si>
  <si>
    <t>0.157</t>
  </si>
  <si>
    <t>Kungu iela</t>
  </si>
  <si>
    <t>Liegu iela</t>
  </si>
  <si>
    <t>Muižas iela</t>
  </si>
  <si>
    <t xml:space="preserve">Podnieku iela </t>
  </si>
  <si>
    <t>Skolas iela A</t>
  </si>
  <si>
    <t>Tirgus laukums</t>
  </si>
  <si>
    <t>0.765</t>
  </si>
  <si>
    <t>Vectiltiņu iela</t>
  </si>
  <si>
    <t>Vēja iela</t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</si>
  <si>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Āņu </t>
    </r>
    <r>
      <rPr>
        <i/>
        <sz val="10"/>
        <color rgb="FF000000"/>
        <rFont val="Times New Roman"/>
        <family val="1"/>
        <charset val="186"/>
      </rPr>
      <t>ciemā</t>
    </r>
  </si>
  <si>
    <t>Katleru iela</t>
  </si>
  <si>
    <t>Mežavēju iela</t>
  </si>
  <si>
    <t>Upeņu iela</t>
  </si>
  <si>
    <t>Piesaules iela</t>
  </si>
  <si>
    <t xml:space="preserve">Buru iela </t>
  </si>
  <si>
    <t>Dzirnezera iela</t>
  </si>
  <si>
    <t>Krastkalnu iela</t>
  </si>
  <si>
    <t>Ķiršu iela</t>
  </si>
  <si>
    <t>Liepas iela</t>
  </si>
  <si>
    <t>Mazā Rožu iela</t>
  </si>
  <si>
    <t>Mazā Ziedu iela</t>
  </si>
  <si>
    <t>Mežābeļu iela</t>
  </si>
  <si>
    <t xml:space="preserve">Niedrāju iela </t>
  </si>
  <si>
    <t>Pļavmalas iela</t>
  </si>
  <si>
    <t>Priedīšu iela</t>
  </si>
  <si>
    <t>Renesanses iela</t>
  </si>
  <si>
    <t>Salūta 1.līnija</t>
  </si>
  <si>
    <t>Salūta 2.līnija</t>
  </si>
  <si>
    <t>Salūta 3.līnija</t>
  </si>
  <si>
    <t>Salūta 4.līnija</t>
  </si>
  <si>
    <t>Salūta 5.līnija</t>
  </si>
  <si>
    <t>Salūta 6.līnija</t>
  </si>
  <si>
    <t>Salūta 7.līnija</t>
  </si>
  <si>
    <t>Salūta 8.līnija</t>
  </si>
  <si>
    <t>Salūta 9.līnija</t>
  </si>
  <si>
    <t>Salūta 10.līnija</t>
  </si>
  <si>
    <t>Salūta 11.līnija</t>
  </si>
  <si>
    <t>Salūta 12.līnija</t>
  </si>
  <si>
    <t>Salūta 13.līnija</t>
  </si>
  <si>
    <t>Salūta 14.līnija</t>
  </si>
  <si>
    <t>Salūta 15.līnija</t>
  </si>
  <si>
    <t>Salūta 16.līnija</t>
  </si>
  <si>
    <t>Spāru iela</t>
  </si>
  <si>
    <t>Svēteļu iela</t>
  </si>
  <si>
    <t>Uzkalnu iela</t>
  </si>
  <si>
    <t>Zilo ceriņu iela</t>
  </si>
  <si>
    <t>Alkšnu iela</t>
  </si>
  <si>
    <t>Mazā Zeltiņu iela</t>
  </si>
  <si>
    <t>Mazā Ziedlejas iela</t>
  </si>
  <si>
    <t>Ziedleju iela</t>
  </si>
  <si>
    <t>Mežgarciema iela</t>
  </si>
  <si>
    <t>Dzērvju iela</t>
  </si>
  <si>
    <t>Stērstu iela</t>
  </si>
  <si>
    <t>Vētrasputnu iela</t>
  </si>
  <si>
    <t xml:space="preserve">Dzirnupes iela </t>
  </si>
  <si>
    <t>Tūju iela</t>
  </si>
  <si>
    <t>Grāvju iela</t>
  </si>
  <si>
    <t>Nomales iela</t>
  </si>
  <si>
    <t>Līkā iela</t>
  </si>
  <si>
    <t>Riču iela</t>
  </si>
  <si>
    <t>Sauleskalnu iela</t>
  </si>
  <si>
    <t>Ludmilas Azarovas iela</t>
  </si>
  <si>
    <t>C007 - s.Daugavieši</t>
  </si>
  <si>
    <t>Garupes stacija - Vētras</t>
  </si>
  <si>
    <t>Muzeja iela</t>
  </si>
  <si>
    <t>Sintēzenes iela</t>
  </si>
  <si>
    <t>Mežgarciema ceļš</t>
  </si>
  <si>
    <t>Laveri</t>
  </si>
  <si>
    <t>Bukultu ceļš</t>
  </si>
  <si>
    <t xml:space="preserve">Uplejas iela </t>
  </si>
  <si>
    <t>Smilškalnu ceļš</t>
  </si>
  <si>
    <t>asfalts, grants</t>
  </si>
  <si>
    <t>asfalts, virsma</t>
  </si>
  <si>
    <t>asfalts,virsma</t>
  </si>
  <si>
    <t>asfalts, grants, bez seguma</t>
  </si>
  <si>
    <t>asfalts,grunts</t>
  </si>
  <si>
    <t>asfalts, grunts</t>
  </si>
  <si>
    <t>grants, bez seguma</t>
  </si>
  <si>
    <t>grants, šķembas</t>
  </si>
  <si>
    <t>Grants, grunts</t>
  </si>
  <si>
    <t>asfalts,grants</t>
  </si>
  <si>
    <t>bez seguma, grants</t>
  </si>
  <si>
    <t>bruģis, grants</t>
  </si>
  <si>
    <t>bruģis, asfalts</t>
  </si>
  <si>
    <t>Carnikavas pagastā</t>
  </si>
  <si>
    <t>šķembas, grunts</t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</si>
  <si>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Ādažu </t>
    </r>
    <r>
      <rPr>
        <i/>
        <sz val="10"/>
        <color theme="1"/>
        <rFont val="Times New Roman"/>
        <family val="1"/>
        <charset val="186"/>
      </rPr>
      <t>pilsētā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</si>
  <si>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Lilastes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</si>
  <si>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Gaujas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</si>
  <si>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Carnikavas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</si>
  <si>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Garupes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</si>
  <si>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Garciema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</si>
  <si>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Eimuru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</si>
  <si>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Kalngales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</si>
  <si>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Mežgarciema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</si>
  <si>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Siguļu</t>
    </r>
    <r>
      <rPr>
        <i/>
        <sz val="10"/>
        <color theme="1"/>
        <rFont val="Times New Roman"/>
        <family val="1"/>
        <charset val="186"/>
      </rPr>
      <t xml:space="preserve"> ciemā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</si>
</sst>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26]0.00"/>
    <numFmt numFmtId="165" formatCode="[$-426]General"/>
    <numFmt numFmtId="166" formatCode="[$Ls-426]&quot; &quot;#,##0.00;[Red][$Ls-426]&quot; -&quot;#,##0.00"/>
    <numFmt numFmtId="167" formatCode="0.0"/>
    <numFmt numFmtId="168" formatCode="[$-426]0.000"/>
    <numFmt numFmtId="169" formatCode="0.000"/>
  </numFmts>
  <fonts count="27">
    <font>
      <sz val="11"/>
      <color theme="1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Arial1"/>
      <charset val="186"/>
    </font>
    <font>
      <b/>
      <i/>
      <sz val="16"/>
      <color theme="1"/>
      <name val="Arial"/>
      <family val="2"/>
      <charset val="186"/>
    </font>
    <font>
      <b/>
      <i/>
      <u/>
      <sz val="11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Arial"/>
      <family val="2"/>
      <charset val="186"/>
    </font>
    <font>
      <sz val="10"/>
      <color rgb="FF0070C0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u/>
      <sz val="11"/>
      <color theme="1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EEECE1"/>
      </patternFill>
    </fill>
    <fill>
      <patternFill patternType="solid">
        <fgColor theme="0"/>
        <bgColor rgb="FFFF99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EEECE1"/>
      </patternFill>
    </fill>
    <fill>
      <patternFill patternType="solid">
        <fgColor theme="4" tint="0.59999389629810485"/>
        <bgColor rgb="FFFFFFFF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  <xf numFmtId="0" fontId="26" fillId="0" borderId="0" applyNumberFormat="0" applyFill="0" applyBorder="0" applyAlignment="0" applyProtection="0"/>
  </cellStyleXfs>
  <cellXfs count="248">
    <xf numFmtId="0" fontId="0" fillId="0" borderId="0" xfId="0"/>
    <xf numFmtId="165" fontId="5" fillId="0" borderId="0" xfId="1" applyFont="1"/>
    <xf numFmtId="165" fontId="6" fillId="0" borderId="0" xfId="1" applyFont="1"/>
    <xf numFmtId="165" fontId="7" fillId="0" borderId="0" xfId="1" applyFont="1" applyAlignment="1">
      <alignment vertical="center" wrapText="1"/>
    </xf>
    <xf numFmtId="165" fontId="5" fillId="0" borderId="0" xfId="1" applyFont="1" applyAlignment="1">
      <alignment horizontal="left"/>
    </xf>
    <xf numFmtId="165" fontId="5" fillId="3" borderId="0" xfId="1" applyFont="1" applyFill="1"/>
    <xf numFmtId="165" fontId="2" fillId="0" borderId="0" xfId="1"/>
    <xf numFmtId="165" fontId="2" fillId="0" borderId="0" xfId="1" applyAlignment="1">
      <alignment horizontal="center"/>
    </xf>
    <xf numFmtId="165" fontId="9" fillId="0" borderId="0" xfId="1" applyFont="1"/>
    <xf numFmtId="165" fontId="5" fillId="4" borderId="7" xfId="1" applyFont="1" applyFill="1" applyBorder="1" applyAlignment="1">
      <alignment horizontal="left" vertical="center" wrapText="1"/>
    </xf>
    <xf numFmtId="165" fontId="5" fillId="5" borderId="7" xfId="1" applyFont="1" applyFill="1" applyBorder="1" applyAlignment="1">
      <alignment horizontal="left" wrapText="1"/>
    </xf>
    <xf numFmtId="165" fontId="5" fillId="6" borderId="7" xfId="1" applyFont="1" applyFill="1" applyBorder="1" applyAlignment="1">
      <alignment horizontal="left" wrapText="1"/>
    </xf>
    <xf numFmtId="165" fontId="5" fillId="6" borderId="7" xfId="1" applyFont="1" applyFill="1" applyBorder="1" applyAlignment="1">
      <alignment horizontal="left" vertical="center" wrapText="1"/>
    </xf>
    <xf numFmtId="165" fontId="7" fillId="0" borderId="0" xfId="1" applyFont="1" applyAlignment="1">
      <alignment horizontal="center" vertical="center" wrapText="1"/>
    </xf>
    <xf numFmtId="165" fontId="5" fillId="6" borderId="9" xfId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vertical="center" wrapText="1"/>
    </xf>
    <xf numFmtId="165" fontId="5" fillId="6" borderId="9" xfId="1" applyFont="1" applyFill="1" applyBorder="1" applyAlignment="1">
      <alignment horizontal="center" wrapText="1"/>
    </xf>
    <xf numFmtId="165" fontId="5" fillId="6" borderId="1" xfId="1" applyFont="1" applyFill="1" applyBorder="1" applyAlignment="1">
      <alignment horizontal="center" wrapText="1"/>
    </xf>
    <xf numFmtId="168" fontId="5" fillId="5" borderId="7" xfId="1" applyNumberFormat="1" applyFont="1" applyFill="1" applyBorder="1" applyAlignment="1">
      <alignment horizontal="center" wrapText="1"/>
    </xf>
    <xf numFmtId="165" fontId="5" fillId="5" borderId="9" xfId="1" applyFont="1" applyFill="1" applyBorder="1" applyAlignment="1">
      <alignment horizontal="center" vertical="center" wrapText="1"/>
    </xf>
    <xf numFmtId="165" fontId="5" fillId="5" borderId="1" xfId="1" applyFont="1" applyFill="1" applyBorder="1" applyAlignment="1">
      <alignment horizontal="center" vertical="center" wrapText="1"/>
    </xf>
    <xf numFmtId="168" fontId="5" fillId="5" borderId="7" xfId="1" applyNumberFormat="1" applyFont="1" applyFill="1" applyBorder="1" applyAlignment="1">
      <alignment horizontal="center" vertical="center" wrapText="1"/>
    </xf>
    <xf numFmtId="165" fontId="5" fillId="6" borderId="9" xfId="1" applyFont="1" applyFill="1" applyBorder="1" applyAlignment="1">
      <alignment horizontal="center" vertical="center"/>
    </xf>
    <xf numFmtId="165" fontId="5" fillId="6" borderId="1" xfId="1" applyFont="1" applyFill="1" applyBorder="1" applyAlignment="1">
      <alignment horizontal="center" vertical="center"/>
    </xf>
    <xf numFmtId="168" fontId="5" fillId="6" borderId="7" xfId="1" applyNumberFormat="1" applyFont="1" applyFill="1" applyBorder="1" applyAlignment="1">
      <alignment horizontal="center" vertical="center"/>
    </xf>
    <xf numFmtId="168" fontId="5" fillId="5" borderId="7" xfId="1" applyNumberFormat="1" applyFont="1" applyFill="1" applyBorder="1" applyAlignment="1">
      <alignment horizontal="center" vertical="center"/>
    </xf>
    <xf numFmtId="165" fontId="5" fillId="5" borderId="9" xfId="1" applyFont="1" applyFill="1" applyBorder="1" applyAlignment="1">
      <alignment horizontal="center" wrapText="1"/>
    </xf>
    <xf numFmtId="165" fontId="5" fillId="5" borderId="1" xfId="1" applyFont="1" applyFill="1" applyBorder="1" applyAlignment="1">
      <alignment horizontal="center" wrapText="1"/>
    </xf>
    <xf numFmtId="168" fontId="5" fillId="6" borderId="7" xfId="1" applyNumberFormat="1" applyFont="1" applyFill="1" applyBorder="1" applyAlignment="1">
      <alignment horizontal="center" wrapText="1"/>
    </xf>
    <xf numFmtId="168" fontId="5" fillId="6" borderId="7" xfId="1" applyNumberFormat="1" applyFont="1" applyFill="1" applyBorder="1" applyAlignment="1">
      <alignment horizontal="center" vertical="center" wrapText="1"/>
    </xf>
    <xf numFmtId="168" fontId="5" fillId="7" borderId="7" xfId="1" applyNumberFormat="1" applyFont="1" applyFill="1" applyBorder="1" applyAlignment="1">
      <alignment horizontal="center" vertical="center"/>
    </xf>
    <xf numFmtId="168" fontId="5" fillId="6" borderId="10" xfId="1" applyNumberFormat="1" applyFont="1" applyFill="1" applyBorder="1" applyAlignment="1">
      <alignment horizontal="center" vertical="center"/>
    </xf>
    <xf numFmtId="168" fontId="5" fillId="6" borderId="7" xfId="1" applyNumberFormat="1" applyFont="1" applyFill="1" applyBorder="1" applyAlignment="1">
      <alignment horizontal="center"/>
    </xf>
    <xf numFmtId="168" fontId="5" fillId="6" borderId="8" xfId="1" applyNumberFormat="1" applyFont="1" applyFill="1" applyBorder="1" applyAlignment="1">
      <alignment horizontal="center"/>
    </xf>
    <xf numFmtId="165" fontId="5" fillId="6" borderId="11" xfId="1" applyFont="1" applyFill="1" applyBorder="1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165" fontId="11" fillId="0" borderId="0" xfId="0" applyNumberFormat="1" applyFont="1"/>
    <xf numFmtId="2" fontId="5" fillId="6" borderId="1" xfId="0" applyNumberFormat="1" applyFont="1" applyFill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/>
    </xf>
    <xf numFmtId="168" fontId="0" fillId="0" borderId="0" xfId="0" applyNumberFormat="1"/>
    <xf numFmtId="165" fontId="5" fillId="0" borderId="1" xfId="1" applyFont="1" applyBorder="1" applyAlignment="1">
      <alignment horizontal="center" wrapText="1"/>
    </xf>
    <xf numFmtId="165" fontId="5" fillId="6" borderId="1" xfId="1" applyFont="1" applyFill="1" applyBorder="1" applyAlignment="1">
      <alignment horizontal="center"/>
    </xf>
    <xf numFmtId="165" fontId="5" fillId="6" borderId="13" xfId="1" applyFont="1" applyFill="1" applyBorder="1" applyAlignment="1">
      <alignment horizontal="center"/>
    </xf>
    <xf numFmtId="165" fontId="5" fillId="6" borderId="13" xfId="1" applyFont="1" applyFill="1" applyBorder="1" applyAlignment="1">
      <alignment horizontal="center" wrapText="1"/>
    </xf>
    <xf numFmtId="165" fontId="5" fillId="0" borderId="1" xfId="1" applyFont="1" applyBorder="1" applyAlignment="1">
      <alignment horizontal="center"/>
    </xf>
    <xf numFmtId="165" fontId="5" fillId="0" borderId="13" xfId="1" applyFont="1" applyBorder="1" applyAlignment="1">
      <alignment horizontal="center"/>
    </xf>
    <xf numFmtId="165" fontId="5" fillId="9" borderId="1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7" fontId="5" fillId="6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67" fontId="10" fillId="6" borderId="1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165" fontId="6" fillId="0" borderId="26" xfId="1" applyFont="1" applyBorder="1"/>
    <xf numFmtId="0" fontId="7" fillId="6" borderId="27" xfId="0" applyFont="1" applyFill="1" applyBorder="1" applyAlignment="1">
      <alignment horizontal="right" vertical="center" wrapText="1"/>
    </xf>
    <xf numFmtId="0" fontId="7" fillId="0" borderId="28" xfId="1" applyNumberFormat="1" applyFont="1" applyBorder="1" applyAlignment="1">
      <alignment horizontal="center"/>
    </xf>
    <xf numFmtId="0" fontId="15" fillId="9" borderId="18" xfId="0" applyFont="1" applyFill="1" applyBorder="1" applyAlignment="1">
      <alignment vertical="center" wrapText="1"/>
    </xf>
    <xf numFmtId="0" fontId="15" fillId="9" borderId="23" xfId="0" applyFont="1" applyFill="1" applyBorder="1" applyAlignment="1">
      <alignment vertical="center" wrapText="1"/>
    </xf>
    <xf numFmtId="0" fontId="20" fillId="9" borderId="14" xfId="0" applyFont="1" applyFill="1" applyBorder="1" applyAlignment="1">
      <alignment horizontal="left" wrapText="1"/>
    </xf>
    <xf numFmtId="0" fontId="20" fillId="9" borderId="15" xfId="0" applyFont="1" applyFill="1" applyBorder="1" applyAlignment="1">
      <alignment horizontal="center" wrapText="1"/>
    </xf>
    <xf numFmtId="0" fontId="16" fillId="9" borderId="16" xfId="0" applyFont="1" applyFill="1" applyBorder="1" applyAlignment="1">
      <alignment horizontal="center" wrapText="1"/>
    </xf>
    <xf numFmtId="165" fontId="5" fillId="9" borderId="13" xfId="1" applyFont="1" applyFill="1" applyBorder="1" applyAlignment="1">
      <alignment horizontal="center"/>
    </xf>
    <xf numFmtId="0" fontId="21" fillId="9" borderId="1" xfId="0" applyFont="1" applyFill="1" applyBorder="1" applyAlignment="1">
      <alignment vertical="center"/>
    </xf>
    <xf numFmtId="168" fontId="5" fillId="9" borderId="1" xfId="1" applyNumberFormat="1" applyFont="1" applyFill="1" applyBorder="1" applyAlignment="1">
      <alignment horizontal="center" vertical="center"/>
    </xf>
    <xf numFmtId="165" fontId="5" fillId="9" borderId="13" xfId="1" applyFont="1" applyFill="1" applyBorder="1" applyAlignment="1">
      <alignment horizontal="center" wrapText="1"/>
    </xf>
    <xf numFmtId="0" fontId="23" fillId="9" borderId="17" xfId="0" applyFont="1" applyFill="1" applyBorder="1" applyAlignment="1">
      <alignment horizontal="left" vertical="center" wrapText="1"/>
    </xf>
    <xf numFmtId="0" fontId="23" fillId="9" borderId="18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left" vertical="center" wrapText="1"/>
    </xf>
    <xf numFmtId="0" fontId="20" fillId="9" borderId="14" xfId="0" applyFont="1" applyFill="1" applyBorder="1" applyAlignment="1">
      <alignment horizontal="center" wrapText="1"/>
    </xf>
    <xf numFmtId="0" fontId="20" fillId="9" borderId="20" xfId="0" applyFont="1" applyFill="1" applyBorder="1" applyAlignment="1">
      <alignment horizontal="center" wrapText="1"/>
    </xf>
    <xf numFmtId="0" fontId="16" fillId="9" borderId="21" xfId="0" applyFont="1" applyFill="1" applyBorder="1" applyAlignment="1">
      <alignment horizontal="center" wrapText="1"/>
    </xf>
    <xf numFmtId="165" fontId="5" fillId="9" borderId="22" xfId="1" applyFont="1" applyFill="1" applyBorder="1" applyAlignment="1">
      <alignment horizontal="center"/>
    </xf>
    <xf numFmtId="0" fontId="24" fillId="9" borderId="1" xfId="0" applyFont="1" applyFill="1" applyBorder="1" applyAlignment="1">
      <alignment horizontal="left" vertical="center"/>
    </xf>
    <xf numFmtId="0" fontId="18" fillId="9" borderId="1" xfId="0" applyFont="1" applyFill="1" applyBorder="1" applyAlignment="1">
      <alignment horizontal="left" vertical="center"/>
    </xf>
    <xf numFmtId="168" fontId="19" fillId="6" borderId="25" xfId="1" applyNumberFormat="1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 vertical="center"/>
    </xf>
    <xf numFmtId="165" fontId="5" fillId="6" borderId="6" xfId="1" applyFont="1" applyFill="1" applyBorder="1" applyAlignment="1">
      <alignment horizontal="center" vertical="center" wrapText="1"/>
    </xf>
    <xf numFmtId="0" fontId="7" fillId="6" borderId="25" xfId="1" applyNumberFormat="1" applyFont="1" applyFill="1" applyBorder="1" applyAlignment="1">
      <alignment horizontal="center"/>
    </xf>
    <xf numFmtId="165" fontId="6" fillId="0" borderId="24" xfId="1" applyFont="1" applyBorder="1"/>
    <xf numFmtId="0" fontId="19" fillId="0" borderId="34" xfId="0" applyFont="1" applyBorder="1" applyAlignment="1">
      <alignment horizontal="right" vertical="center" wrapText="1"/>
    </xf>
    <xf numFmtId="0" fontId="19" fillId="0" borderId="25" xfId="0" applyFont="1" applyBorder="1" applyAlignment="1">
      <alignment horizontal="right" vertical="center" wrapText="1"/>
    </xf>
    <xf numFmtId="0" fontId="19" fillId="0" borderId="35" xfId="0" applyFont="1" applyBorder="1" applyAlignment="1">
      <alignment horizontal="right" vertical="center" wrapText="1"/>
    </xf>
    <xf numFmtId="0" fontId="7" fillId="6" borderId="25" xfId="0" applyFont="1" applyFill="1" applyBorder="1" applyAlignment="1">
      <alignment horizontal="right" vertical="center" wrapText="1"/>
    </xf>
    <xf numFmtId="165" fontId="13" fillId="10" borderId="7" xfId="1" applyFont="1" applyFill="1" applyBorder="1" applyAlignment="1">
      <alignment horizontal="left" vertical="center" wrapText="1"/>
    </xf>
    <xf numFmtId="164" fontId="5" fillId="10" borderId="7" xfId="1" applyNumberFormat="1" applyFont="1" applyFill="1" applyBorder="1" applyAlignment="1">
      <alignment horizontal="center" vertical="center" wrapText="1"/>
    </xf>
    <xf numFmtId="165" fontId="5" fillId="10" borderId="9" xfId="1" applyFont="1" applyFill="1" applyBorder="1" applyAlignment="1">
      <alignment horizontal="center" vertical="center" wrapText="1"/>
    </xf>
    <xf numFmtId="165" fontId="5" fillId="10" borderId="1" xfId="1" applyFont="1" applyFill="1" applyBorder="1" applyAlignment="1">
      <alignment horizontal="center" vertical="center" wrapText="1"/>
    </xf>
    <xf numFmtId="168" fontId="5" fillId="10" borderId="7" xfId="1" applyNumberFormat="1" applyFont="1" applyFill="1" applyBorder="1" applyAlignment="1">
      <alignment horizontal="center" vertical="center" wrapText="1"/>
    </xf>
    <xf numFmtId="168" fontId="5" fillId="10" borderId="7" xfId="1" applyNumberFormat="1" applyFont="1" applyFill="1" applyBorder="1" applyAlignment="1">
      <alignment horizontal="center" wrapText="1"/>
    </xf>
    <xf numFmtId="165" fontId="5" fillId="10" borderId="9" xfId="1" applyFont="1" applyFill="1" applyBorder="1" applyAlignment="1">
      <alignment horizontal="center" wrapText="1"/>
    </xf>
    <xf numFmtId="165" fontId="5" fillId="10" borderId="1" xfId="1" applyFont="1" applyFill="1" applyBorder="1" applyAlignment="1">
      <alignment horizontal="center" wrapText="1"/>
    </xf>
    <xf numFmtId="164" fontId="5" fillId="10" borderId="7" xfId="1" applyNumberFormat="1" applyFont="1" applyFill="1" applyBorder="1" applyAlignment="1">
      <alignment horizontal="center" vertical="center"/>
    </xf>
    <xf numFmtId="165" fontId="5" fillId="10" borderId="9" xfId="1" applyFont="1" applyFill="1" applyBorder="1" applyAlignment="1">
      <alignment horizontal="center" vertical="center"/>
    </xf>
    <xf numFmtId="165" fontId="5" fillId="10" borderId="1" xfId="1" applyFont="1" applyFill="1" applyBorder="1" applyAlignment="1">
      <alignment horizontal="center" vertical="center"/>
    </xf>
    <xf numFmtId="165" fontId="5" fillId="10" borderId="7" xfId="1" applyFont="1" applyFill="1" applyBorder="1" applyAlignment="1">
      <alignment horizontal="center"/>
    </xf>
    <xf numFmtId="165" fontId="7" fillId="0" borderId="44" xfId="1" applyFont="1" applyBorder="1"/>
    <xf numFmtId="0" fontId="19" fillId="0" borderId="3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165" fontId="6" fillId="6" borderId="29" xfId="1" applyFont="1" applyFill="1" applyBorder="1"/>
    <xf numFmtId="0" fontId="5" fillId="0" borderId="1" xfId="0" applyFont="1" applyBorder="1" applyAlignment="1">
      <alignment horizontal="left" vertical="center"/>
    </xf>
    <xf numFmtId="167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164" fontId="19" fillId="6" borderId="25" xfId="1" applyNumberFormat="1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 wrapText="1"/>
    </xf>
    <xf numFmtId="1" fontId="6" fillId="0" borderId="0" xfId="1" applyNumberFormat="1" applyFont="1"/>
    <xf numFmtId="1" fontId="15" fillId="9" borderId="24" xfId="0" applyNumberFormat="1" applyFont="1" applyFill="1" applyBorder="1" applyAlignment="1">
      <alignment vertical="center" wrapText="1"/>
    </xf>
    <xf numFmtId="1" fontId="5" fillId="9" borderId="4" xfId="1" applyNumberFormat="1" applyFont="1" applyFill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 wrapText="1"/>
    </xf>
    <xf numFmtId="1" fontId="5" fillId="9" borderId="19" xfId="1" applyNumberFormat="1" applyFont="1" applyFill="1" applyBorder="1" applyAlignment="1">
      <alignment horizontal="left"/>
    </xf>
    <xf numFmtId="1" fontId="6" fillId="0" borderId="30" xfId="1" applyNumberFormat="1" applyFont="1" applyBorder="1"/>
    <xf numFmtId="1" fontId="6" fillId="0" borderId="24" xfId="1" applyNumberFormat="1" applyFont="1" applyBorder="1"/>
    <xf numFmtId="1" fontId="6" fillId="0" borderId="26" xfId="1" applyNumberFormat="1" applyFont="1" applyBorder="1"/>
    <xf numFmtId="1" fontId="0" fillId="0" borderId="0" xfId="0" applyNumberFormat="1"/>
    <xf numFmtId="165" fontId="26" fillId="0" borderId="0" xfId="6" applyNumberFormat="1"/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0" fillId="6" borderId="1" xfId="0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165" fontId="7" fillId="6" borderId="29" xfId="1" applyFont="1" applyFill="1" applyBorder="1" applyAlignment="1">
      <alignment horizontal="center"/>
    </xf>
    <xf numFmtId="1" fontId="10" fillId="0" borderId="49" xfId="0" applyNumberFormat="1" applyFont="1" applyBorder="1" applyAlignment="1">
      <alignment horizontal="center" vertical="center" wrapText="1"/>
    </xf>
    <xf numFmtId="165" fontId="5" fillId="6" borderId="50" xfId="1" applyFont="1" applyFill="1" applyBorder="1" applyAlignment="1">
      <alignment horizontal="center"/>
    </xf>
    <xf numFmtId="165" fontId="8" fillId="6" borderId="2" xfId="1" applyFont="1" applyFill="1" applyBorder="1" applyAlignment="1">
      <alignment horizontal="center"/>
    </xf>
    <xf numFmtId="169" fontId="7" fillId="6" borderId="25" xfId="1" applyNumberFormat="1" applyFont="1" applyFill="1" applyBorder="1" applyAlignment="1">
      <alignment horizontal="center"/>
    </xf>
    <xf numFmtId="0" fontId="10" fillId="0" borderId="6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167" fontId="5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165" fontId="5" fillId="0" borderId="13" xfId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168" fontId="19" fillId="0" borderId="51" xfId="1" applyNumberFormat="1" applyFont="1" applyBorder="1" applyAlignment="1">
      <alignment horizontal="center"/>
    </xf>
    <xf numFmtId="168" fontId="19" fillId="0" borderId="17" xfId="1" applyNumberFormat="1" applyFont="1" applyBorder="1" applyAlignment="1">
      <alignment horizontal="center"/>
    </xf>
    <xf numFmtId="168" fontId="19" fillId="0" borderId="52" xfId="1" applyNumberFormat="1" applyFont="1" applyBorder="1" applyAlignment="1">
      <alignment horizontal="center"/>
    </xf>
    <xf numFmtId="165" fontId="8" fillId="6" borderId="31" xfId="1" applyFont="1" applyFill="1" applyBorder="1" applyAlignment="1">
      <alignment horizontal="center"/>
    </xf>
    <xf numFmtId="165" fontId="7" fillId="6" borderId="25" xfId="1" applyFont="1" applyFill="1" applyBorder="1" applyAlignment="1">
      <alignment horizontal="center"/>
    </xf>
    <xf numFmtId="169" fontId="5" fillId="6" borderId="1" xfId="0" applyNumberFormat="1" applyFont="1" applyFill="1" applyBorder="1" applyAlignment="1">
      <alignment horizontal="center" vertical="center" wrapText="1"/>
    </xf>
    <xf numFmtId="169" fontId="5" fillId="6" borderId="7" xfId="1" applyNumberFormat="1" applyFont="1" applyFill="1" applyBorder="1" applyAlignment="1">
      <alignment horizontal="center" vertical="center" wrapText="1"/>
    </xf>
    <xf numFmtId="169" fontId="1" fillId="6" borderId="1" xfId="0" applyNumberFormat="1" applyFont="1" applyFill="1" applyBorder="1" applyAlignment="1">
      <alignment horizontal="center" vertical="center" wrapText="1"/>
    </xf>
    <xf numFmtId="168" fontId="7" fillId="6" borderId="25" xfId="1" applyNumberFormat="1" applyFont="1" applyFill="1" applyBorder="1" applyAlignment="1">
      <alignment horizontal="center"/>
    </xf>
    <xf numFmtId="165" fontId="5" fillId="4" borderId="8" xfId="1" applyFont="1" applyFill="1" applyBorder="1" applyAlignment="1">
      <alignment horizontal="left" vertical="center" wrapText="1"/>
    </xf>
    <xf numFmtId="165" fontId="1" fillId="4" borderId="8" xfId="1" applyFont="1" applyFill="1" applyBorder="1" applyAlignment="1">
      <alignment horizontal="left" vertical="center" wrapText="1"/>
    </xf>
    <xf numFmtId="168" fontId="1" fillId="6" borderId="7" xfId="1" applyNumberFormat="1" applyFont="1" applyFill="1" applyBorder="1" applyAlignment="1">
      <alignment horizontal="center" vertical="center"/>
    </xf>
    <xf numFmtId="165" fontId="1" fillId="6" borderId="9" xfId="1" applyFont="1" applyFill="1" applyBorder="1" applyAlignment="1">
      <alignment horizontal="center" vertical="center"/>
    </xf>
    <xf numFmtId="165" fontId="1" fillId="6" borderId="1" xfId="1" applyFont="1" applyFill="1" applyBorder="1" applyAlignment="1">
      <alignment horizontal="center" vertical="center"/>
    </xf>
    <xf numFmtId="165" fontId="1" fillId="4" borderId="7" xfId="1" applyFont="1" applyFill="1" applyBorder="1" applyAlignment="1">
      <alignment horizontal="left" vertical="center" wrapText="1"/>
    </xf>
    <xf numFmtId="164" fontId="1" fillId="6" borderId="7" xfId="1" applyNumberFormat="1" applyFont="1" applyFill="1" applyBorder="1" applyAlignment="1">
      <alignment horizontal="center" wrapText="1"/>
    </xf>
    <xf numFmtId="165" fontId="1" fillId="6" borderId="1" xfId="1" applyFont="1" applyFill="1" applyBorder="1" applyAlignment="1">
      <alignment horizontal="center" wrapText="1"/>
    </xf>
    <xf numFmtId="165" fontId="1" fillId="6" borderId="7" xfId="1" applyFont="1" applyFill="1" applyBorder="1" applyAlignment="1">
      <alignment horizontal="left" vertical="center" wrapText="1"/>
    </xf>
    <xf numFmtId="168" fontId="1" fillId="6" borderId="10" xfId="1" applyNumberFormat="1" applyFont="1" applyFill="1" applyBorder="1" applyAlignment="1">
      <alignment horizontal="center" vertical="center"/>
    </xf>
    <xf numFmtId="168" fontId="1" fillId="6" borderId="7" xfId="1" applyNumberFormat="1" applyFont="1" applyFill="1" applyBorder="1" applyAlignment="1">
      <alignment horizontal="center" wrapText="1"/>
    </xf>
    <xf numFmtId="165" fontId="5" fillId="4" borderId="7" xfId="1" applyFont="1" applyFill="1" applyBorder="1" applyAlignment="1">
      <alignment horizontal="left" wrapText="1"/>
    </xf>
    <xf numFmtId="165" fontId="1" fillId="6" borderId="1" xfId="1" applyFont="1" applyFill="1" applyBorder="1" applyAlignment="1">
      <alignment horizontal="center" vertical="center" wrapText="1"/>
    </xf>
    <xf numFmtId="165" fontId="5" fillId="6" borderId="8" xfId="1" applyFont="1" applyFill="1" applyBorder="1" applyAlignment="1">
      <alignment horizontal="left" vertical="center" wrapText="1"/>
    </xf>
    <xf numFmtId="165" fontId="5" fillId="11" borderId="7" xfId="1" applyFont="1" applyFill="1" applyBorder="1" applyAlignment="1">
      <alignment horizontal="left" vertical="center" wrapText="1"/>
    </xf>
    <xf numFmtId="165" fontId="5" fillId="4" borderId="7" xfId="1" applyFont="1" applyFill="1" applyBorder="1" applyAlignment="1">
      <alignment horizontal="left" vertical="center"/>
    </xf>
    <xf numFmtId="49" fontId="1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left" vertical="center" wrapText="1"/>
    </xf>
    <xf numFmtId="165" fontId="10" fillId="4" borderId="7" xfId="1" applyFont="1" applyFill="1" applyBorder="1" applyAlignment="1">
      <alignment horizontal="left" vertical="center" wrapText="1"/>
    </xf>
    <xf numFmtId="165" fontId="12" fillId="6" borderId="1" xfId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49" fontId="1" fillId="6" borderId="17" xfId="0" applyNumberFormat="1" applyFont="1" applyFill="1" applyBorder="1" applyAlignment="1">
      <alignment horizontal="center" vertical="center" wrapText="1"/>
    </xf>
    <xf numFmtId="49" fontId="5" fillId="6" borderId="17" xfId="0" applyNumberFormat="1" applyFont="1" applyFill="1" applyBorder="1" applyAlignment="1">
      <alignment horizontal="center" vertical="center" wrapText="1"/>
    </xf>
    <xf numFmtId="165" fontId="5" fillId="10" borderId="11" xfId="1" applyFont="1" applyFill="1" applyBorder="1" applyAlignment="1">
      <alignment horizontal="center"/>
    </xf>
    <xf numFmtId="165" fontId="5" fillId="9" borderId="32" xfId="1" applyFont="1" applyFill="1" applyBorder="1" applyAlignment="1">
      <alignment horizontal="center"/>
    </xf>
    <xf numFmtId="165" fontId="5" fillId="9" borderId="32" xfId="1" applyFont="1" applyFill="1" applyBorder="1" applyAlignment="1">
      <alignment horizontal="center" wrapText="1"/>
    </xf>
    <xf numFmtId="165" fontId="5" fillId="9" borderId="54" xfId="1" applyFont="1" applyFill="1" applyBorder="1" applyAlignment="1">
      <alignment horizontal="center"/>
    </xf>
    <xf numFmtId="165" fontId="5" fillId="12" borderId="32" xfId="1" applyFont="1" applyFill="1" applyBorder="1" applyAlignment="1">
      <alignment horizontal="center"/>
    </xf>
    <xf numFmtId="165" fontId="5" fillId="12" borderId="32" xfId="1" applyFont="1" applyFill="1" applyBorder="1" applyAlignment="1">
      <alignment horizontal="center" wrapText="1"/>
    </xf>
    <xf numFmtId="165" fontId="5" fillId="12" borderId="55" xfId="1" applyFont="1" applyFill="1" applyBorder="1" applyAlignment="1">
      <alignment horizontal="center"/>
    </xf>
    <xf numFmtId="164" fontId="19" fillId="12" borderId="25" xfId="1" applyNumberFormat="1" applyFont="1" applyFill="1" applyBorder="1" applyAlignment="1">
      <alignment horizontal="center"/>
    </xf>
    <xf numFmtId="0" fontId="7" fillId="12" borderId="25" xfId="1" applyNumberFormat="1" applyFont="1" applyFill="1" applyBorder="1" applyAlignment="1">
      <alignment horizontal="center"/>
    </xf>
    <xf numFmtId="165" fontId="5" fillId="12" borderId="54" xfId="1" applyFont="1" applyFill="1" applyBorder="1" applyAlignment="1">
      <alignment horizontal="center"/>
    </xf>
    <xf numFmtId="165" fontId="5" fillId="10" borderId="39" xfId="1" applyFont="1" applyFill="1" applyBorder="1"/>
    <xf numFmtId="165" fontId="5" fillId="10" borderId="50" xfId="1" applyFont="1" applyFill="1" applyBorder="1" applyAlignment="1">
      <alignment horizontal="center"/>
    </xf>
    <xf numFmtId="165" fontId="1" fillId="6" borderId="39" xfId="1" applyFont="1" applyFill="1" applyBorder="1" applyAlignment="1">
      <alignment horizontal="center" vertical="center"/>
    </xf>
    <xf numFmtId="165" fontId="1" fillId="12" borderId="13" xfId="1" applyFont="1" applyFill="1" applyBorder="1" applyAlignment="1">
      <alignment horizontal="center" vertical="center"/>
    </xf>
    <xf numFmtId="165" fontId="1" fillId="12" borderId="13" xfId="1" applyFont="1" applyFill="1" applyBorder="1" applyAlignment="1">
      <alignment horizontal="center" wrapText="1"/>
    </xf>
    <xf numFmtId="165" fontId="1" fillId="5" borderId="39" xfId="1" applyFont="1" applyFill="1" applyBorder="1" applyAlignment="1">
      <alignment horizontal="center" vertical="center"/>
    </xf>
    <xf numFmtId="165" fontId="5" fillId="10" borderId="39" xfId="1" applyFont="1" applyFill="1" applyBorder="1" applyAlignment="1">
      <alignment horizontal="center" vertical="center"/>
    </xf>
    <xf numFmtId="165" fontId="5" fillId="10" borderId="13" xfId="1" applyFont="1" applyFill="1" applyBorder="1" applyAlignment="1">
      <alignment horizontal="center" vertical="center"/>
    </xf>
    <xf numFmtId="165" fontId="5" fillId="6" borderId="39" xfId="1" applyFont="1" applyFill="1" applyBorder="1" applyAlignment="1">
      <alignment horizontal="center" vertical="center"/>
    </xf>
    <xf numFmtId="165" fontId="5" fillId="14" borderId="13" xfId="1" applyFont="1" applyFill="1" applyBorder="1" applyAlignment="1">
      <alignment horizontal="center" vertical="center" wrapText="1"/>
    </xf>
    <xf numFmtId="165" fontId="5" fillId="12" borderId="13" xfId="1" applyFont="1" applyFill="1" applyBorder="1" applyAlignment="1">
      <alignment horizontal="center" vertical="center" wrapText="1"/>
    </xf>
    <xf numFmtId="165" fontId="1" fillId="12" borderId="13" xfId="1" applyFont="1" applyFill="1" applyBorder="1" applyAlignment="1">
      <alignment horizontal="center" vertical="center" wrapText="1"/>
    </xf>
    <xf numFmtId="165" fontId="5" fillId="12" borderId="13" xfId="1" applyFont="1" applyFill="1" applyBorder="1" applyAlignment="1">
      <alignment horizontal="center" wrapText="1"/>
    </xf>
    <xf numFmtId="165" fontId="5" fillId="12" borderId="13" xfId="1" applyFont="1" applyFill="1" applyBorder="1" applyAlignment="1">
      <alignment horizontal="center" vertical="center"/>
    </xf>
    <xf numFmtId="165" fontId="5" fillId="14" borderId="13" xfId="1" applyFont="1" applyFill="1" applyBorder="1" applyAlignment="1">
      <alignment horizontal="center" wrapText="1"/>
    </xf>
    <xf numFmtId="165" fontId="5" fillId="10" borderId="13" xfId="1" applyFont="1" applyFill="1" applyBorder="1" applyAlignment="1">
      <alignment horizontal="center" vertical="center" wrapText="1"/>
    </xf>
    <xf numFmtId="165" fontId="5" fillId="5" borderId="39" xfId="1" applyFont="1" applyFill="1" applyBorder="1" applyAlignment="1">
      <alignment horizontal="center" vertical="center"/>
    </xf>
    <xf numFmtId="165" fontId="20" fillId="10" borderId="39" xfId="1" applyFont="1" applyFill="1" applyBorder="1" applyAlignment="1">
      <alignment horizontal="center" vertical="center"/>
    </xf>
    <xf numFmtId="165" fontId="5" fillId="10" borderId="13" xfId="1" applyFont="1" applyFill="1" applyBorder="1" applyAlignment="1">
      <alignment horizontal="center" wrapText="1"/>
    </xf>
    <xf numFmtId="1" fontId="5" fillId="5" borderId="39" xfId="1" applyNumberFormat="1" applyFont="1" applyFill="1" applyBorder="1" applyAlignment="1">
      <alignment horizontal="center" vertical="center"/>
    </xf>
    <xf numFmtId="1" fontId="5" fillId="6" borderId="39" xfId="1" applyNumberFormat="1" applyFont="1" applyFill="1" applyBorder="1" applyAlignment="1">
      <alignment horizontal="center" vertical="center"/>
    </xf>
    <xf numFmtId="165" fontId="12" fillId="12" borderId="13" xfId="1" applyFont="1" applyFill="1" applyBorder="1" applyAlignment="1">
      <alignment horizontal="center" vertical="center" wrapText="1"/>
    </xf>
    <xf numFmtId="165" fontId="5" fillId="13" borderId="13" xfId="1" applyFont="1" applyFill="1" applyBorder="1" applyAlignment="1">
      <alignment horizontal="center" vertical="center" wrapText="1"/>
    </xf>
    <xf numFmtId="165" fontId="2" fillId="0" borderId="59" xfId="1" applyBorder="1"/>
    <xf numFmtId="165" fontId="2" fillId="0" borderId="60" xfId="1" applyBorder="1"/>
    <xf numFmtId="0" fontId="20" fillId="9" borderId="18" xfId="0" applyFont="1" applyFill="1" applyBorder="1" applyAlignment="1">
      <alignment vertical="center" wrapText="1"/>
    </xf>
    <xf numFmtId="0" fontId="20" fillId="9" borderId="14" xfId="0" applyFont="1" applyFill="1" applyBorder="1" applyAlignment="1">
      <alignment horizontal="left"/>
    </xf>
    <xf numFmtId="1" fontId="5" fillId="0" borderId="31" xfId="1" applyNumberFormat="1" applyFont="1" applyBorder="1" applyAlignment="1">
      <alignment horizontal="center" vertical="center" textRotation="90" wrapText="1"/>
    </xf>
    <xf numFmtId="1" fontId="5" fillId="0" borderId="32" xfId="1" applyNumberFormat="1" applyFont="1" applyBorder="1" applyAlignment="1">
      <alignment horizontal="center" vertical="center" textRotation="90" wrapText="1"/>
    </xf>
    <xf numFmtId="1" fontId="5" fillId="0" borderId="33" xfId="1" applyNumberFormat="1" applyFont="1" applyBorder="1" applyAlignment="1">
      <alignment horizontal="center" vertical="center" textRotation="90" wrapText="1"/>
    </xf>
    <xf numFmtId="165" fontId="5" fillId="0" borderId="31" xfId="1" applyFont="1" applyBorder="1" applyAlignment="1">
      <alignment horizontal="center" vertical="center"/>
    </xf>
    <xf numFmtId="165" fontId="5" fillId="0" borderId="32" xfId="1" applyFont="1" applyBorder="1" applyAlignment="1">
      <alignment horizontal="center" vertical="center"/>
    </xf>
    <xf numFmtId="165" fontId="5" fillId="0" borderId="33" xfId="1" applyFont="1" applyBorder="1" applyAlignment="1">
      <alignment horizontal="center" vertical="center"/>
    </xf>
    <xf numFmtId="165" fontId="5" fillId="0" borderId="45" xfId="1" applyFont="1" applyBorder="1" applyAlignment="1">
      <alignment horizontal="center" vertical="center" wrapText="1"/>
    </xf>
    <xf numFmtId="165" fontId="5" fillId="0" borderId="18" xfId="1" applyFont="1" applyBorder="1" applyAlignment="1">
      <alignment horizontal="center" vertical="center" wrapText="1"/>
    </xf>
    <xf numFmtId="165" fontId="5" fillId="0" borderId="56" xfId="1" applyFont="1" applyBorder="1" applyAlignment="1">
      <alignment horizontal="center" vertical="center" wrapText="1"/>
    </xf>
    <xf numFmtId="165" fontId="5" fillId="0" borderId="31" xfId="1" applyFont="1" applyBorder="1" applyAlignment="1">
      <alignment horizontal="center" vertical="center" wrapText="1"/>
    </xf>
    <xf numFmtId="165" fontId="5" fillId="0" borderId="32" xfId="1" applyFont="1" applyBorder="1" applyAlignment="1">
      <alignment horizontal="center" vertical="center" wrapText="1"/>
    </xf>
    <xf numFmtId="165" fontId="5" fillId="0" borderId="33" xfId="1" applyFont="1" applyBorder="1" applyAlignment="1">
      <alignment horizontal="center" vertical="center" wrapText="1"/>
    </xf>
    <xf numFmtId="165" fontId="14" fillId="12" borderId="31" xfId="1" applyFont="1" applyFill="1" applyBorder="1" applyAlignment="1">
      <alignment horizontal="center" vertical="center" wrapText="1"/>
    </xf>
    <xf numFmtId="165" fontId="14" fillId="12" borderId="32" xfId="1" applyFont="1" applyFill="1" applyBorder="1" applyAlignment="1">
      <alignment horizontal="center" vertical="center" wrapText="1"/>
    </xf>
    <xf numFmtId="165" fontId="14" fillId="12" borderId="33" xfId="1" applyFont="1" applyFill="1" applyBorder="1" applyAlignment="1">
      <alignment horizontal="center" vertical="center" wrapText="1"/>
    </xf>
    <xf numFmtId="165" fontId="14" fillId="0" borderId="31" xfId="1" applyFont="1" applyBorder="1" applyAlignment="1">
      <alignment horizontal="center" vertical="center" wrapText="1"/>
    </xf>
    <xf numFmtId="165" fontId="14" fillId="0" borderId="32" xfId="1" applyFont="1" applyBorder="1" applyAlignment="1">
      <alignment horizontal="center" vertical="center" wrapText="1"/>
    </xf>
    <xf numFmtId="165" fontId="14" fillId="0" borderId="33" xfId="1" applyFont="1" applyBorder="1" applyAlignment="1">
      <alignment horizontal="center" vertical="center" wrapText="1"/>
    </xf>
    <xf numFmtId="165" fontId="8" fillId="8" borderId="19" xfId="1" applyFont="1" applyFill="1" applyBorder="1" applyAlignment="1">
      <alignment horizontal="center" vertical="center"/>
    </xf>
    <xf numFmtId="165" fontId="8" fillId="8" borderId="20" xfId="1" applyFont="1" applyFill="1" applyBorder="1" applyAlignment="1">
      <alignment horizontal="center" vertical="center"/>
    </xf>
    <xf numFmtId="165" fontId="8" fillId="8" borderId="22" xfId="1" applyFont="1" applyFill="1" applyBorder="1" applyAlignment="1">
      <alignment horizontal="center" vertical="center"/>
    </xf>
    <xf numFmtId="165" fontId="7" fillId="0" borderId="0" xfId="1" applyFont="1" applyAlignment="1">
      <alignment horizontal="center" vertical="center" wrapText="1"/>
    </xf>
    <xf numFmtId="165" fontId="5" fillId="0" borderId="36" xfId="1" applyFont="1" applyBorder="1" applyAlignment="1">
      <alignment horizontal="center" vertical="center" textRotation="90" wrapText="1"/>
    </xf>
    <xf numFmtId="165" fontId="5" fillId="0" borderId="39" xfId="1" applyFont="1" applyBorder="1" applyAlignment="1">
      <alignment horizontal="center" vertical="center" textRotation="90" wrapText="1"/>
    </xf>
    <xf numFmtId="165" fontId="5" fillId="0" borderId="41" xfId="1" applyFont="1" applyBorder="1" applyAlignment="1">
      <alignment horizontal="center" vertical="center" textRotation="90" wrapText="1"/>
    </xf>
    <xf numFmtId="165" fontId="5" fillId="0" borderId="37" xfId="1" applyFont="1" applyBorder="1" applyAlignment="1">
      <alignment horizontal="center" vertical="center"/>
    </xf>
    <xf numFmtId="165" fontId="5" fillId="0" borderId="7" xfId="1" applyFont="1" applyBorder="1" applyAlignment="1">
      <alignment horizontal="center" vertical="center"/>
    </xf>
    <xf numFmtId="165" fontId="5" fillId="0" borderId="42" xfId="1" applyFont="1" applyBorder="1" applyAlignment="1">
      <alignment horizontal="center" vertical="center"/>
    </xf>
    <xf numFmtId="165" fontId="5" fillId="0" borderId="37" xfId="1" applyFont="1" applyBorder="1" applyAlignment="1">
      <alignment horizontal="center" vertical="center" wrapText="1"/>
    </xf>
    <xf numFmtId="165" fontId="5" fillId="0" borderId="7" xfId="1" applyFont="1" applyBorder="1" applyAlignment="1">
      <alignment horizontal="center" vertical="center" wrapText="1"/>
    </xf>
    <xf numFmtId="165" fontId="5" fillId="0" borderId="42" xfId="1" applyFont="1" applyBorder="1" applyAlignment="1">
      <alignment horizontal="center" vertical="center" wrapText="1"/>
    </xf>
    <xf numFmtId="165" fontId="14" fillId="0" borderId="46" xfId="1" applyFont="1" applyBorder="1" applyAlignment="1">
      <alignment horizontal="center" vertical="center" wrapText="1"/>
    </xf>
    <xf numFmtId="165" fontId="14" fillId="0" borderId="47" xfId="1" applyFont="1" applyBorder="1" applyAlignment="1">
      <alignment horizontal="center" vertical="center" wrapText="1"/>
    </xf>
    <xf numFmtId="165" fontId="14" fillId="0" borderId="48" xfId="1" applyFont="1" applyBorder="1" applyAlignment="1">
      <alignment horizontal="center" vertical="center" wrapText="1"/>
    </xf>
    <xf numFmtId="165" fontId="14" fillId="12" borderId="38" xfId="1" applyFont="1" applyFill="1" applyBorder="1" applyAlignment="1">
      <alignment horizontal="center" vertical="center" wrapText="1"/>
    </xf>
    <xf numFmtId="165" fontId="14" fillId="12" borderId="40" xfId="1" applyFont="1" applyFill="1" applyBorder="1" applyAlignment="1">
      <alignment horizontal="center" vertical="center" wrapText="1"/>
    </xf>
    <xf numFmtId="165" fontId="14" fillId="12" borderId="43" xfId="1" applyFont="1" applyFill="1" applyBorder="1" applyAlignment="1">
      <alignment horizontal="center" vertical="center" wrapText="1"/>
    </xf>
    <xf numFmtId="165" fontId="8" fillId="2" borderId="57" xfId="1" applyFont="1" applyFill="1" applyBorder="1" applyAlignment="1">
      <alignment horizontal="center"/>
    </xf>
    <xf numFmtId="165" fontId="8" fillId="2" borderId="53" xfId="1" applyFont="1" applyFill="1" applyBorder="1" applyAlignment="1">
      <alignment horizontal="center"/>
    </xf>
    <xf numFmtId="165" fontId="8" fillId="2" borderId="58" xfId="1" applyFont="1" applyFill="1" applyBorder="1" applyAlignment="1">
      <alignment horizontal="center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yperlink" xfId="6" builtinId="8"/>
    <cellStyle name="Normal" xfId="0" builtinId="0"/>
    <cellStyle name="Result" xfId="4" xr:uid="{00000000-0005-0000-0000-000004000000}"/>
    <cellStyle name="Result2" xfId="5" xr:uid="{00000000-0005-0000-0000-00000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5"/>
  <sheetViews>
    <sheetView zoomScale="145" zoomScaleNormal="145" workbookViewId="0">
      <selection activeCell="A2" sqref="A1:XFD2"/>
    </sheetView>
  </sheetViews>
  <sheetFormatPr defaultRowHeight="14.25"/>
  <cols>
    <col min="1" max="1" width="4.375" style="119" customWidth="1"/>
    <col min="2" max="2" width="70.75" customWidth="1"/>
    <col min="4" max="5" width="10.125" customWidth="1"/>
  </cols>
  <sheetData>
    <row r="1" spans="1:6" ht="37.15" customHeight="1">
      <c r="A1" s="111"/>
      <c r="B1" s="13" t="s">
        <v>580</v>
      </c>
      <c r="C1" s="3"/>
      <c r="D1" s="3"/>
      <c r="E1" s="3"/>
      <c r="F1" s="3"/>
    </row>
    <row r="2" spans="1:6" ht="15">
      <c r="A2" s="111"/>
      <c r="B2" s="3"/>
      <c r="C2" s="3"/>
      <c r="D2" s="3"/>
      <c r="E2" s="3"/>
      <c r="F2" s="3"/>
    </row>
    <row r="3" spans="1:6" ht="15.75" thickBot="1">
      <c r="A3" s="111"/>
      <c r="B3" s="3"/>
      <c r="C3" s="3"/>
      <c r="D3" s="3"/>
      <c r="E3" s="3"/>
      <c r="F3" s="3"/>
    </row>
    <row r="4" spans="1:6">
      <c r="A4" s="208" t="s">
        <v>0</v>
      </c>
      <c r="B4" s="211" t="s">
        <v>1</v>
      </c>
      <c r="C4" s="214" t="s">
        <v>2</v>
      </c>
      <c r="D4" s="217" t="s">
        <v>3</v>
      </c>
      <c r="E4" s="223" t="s">
        <v>368</v>
      </c>
      <c r="F4" s="220" t="s">
        <v>367</v>
      </c>
    </row>
    <row r="5" spans="1:6">
      <c r="A5" s="209"/>
      <c r="B5" s="212"/>
      <c r="C5" s="215"/>
      <c r="D5" s="218"/>
      <c r="E5" s="224"/>
      <c r="F5" s="221"/>
    </row>
    <row r="6" spans="1:6">
      <c r="A6" s="209"/>
      <c r="B6" s="212"/>
      <c r="C6" s="215"/>
      <c r="D6" s="218"/>
      <c r="E6" s="224"/>
      <c r="F6" s="221"/>
    </row>
    <row r="7" spans="1:6">
      <c r="A7" s="209"/>
      <c r="B7" s="212"/>
      <c r="C7" s="215"/>
      <c r="D7" s="218"/>
      <c r="E7" s="224"/>
      <c r="F7" s="221"/>
    </row>
    <row r="8" spans="1:6" ht="1.1499999999999999" customHeight="1">
      <c r="A8" s="209"/>
      <c r="B8" s="212"/>
      <c r="C8" s="215"/>
      <c r="D8" s="218"/>
      <c r="E8" s="224"/>
      <c r="F8" s="221"/>
    </row>
    <row r="9" spans="1:6" ht="15" thickBot="1">
      <c r="A9" s="210"/>
      <c r="B9" s="213"/>
      <c r="C9" s="216"/>
      <c r="D9" s="219"/>
      <c r="E9" s="225"/>
      <c r="F9" s="222"/>
    </row>
    <row r="10" spans="1:6">
      <c r="A10" s="226" t="s">
        <v>564</v>
      </c>
      <c r="B10" s="227"/>
      <c r="C10" s="227"/>
      <c r="D10" s="227"/>
      <c r="E10" s="227"/>
      <c r="F10" s="228"/>
    </row>
    <row r="11" spans="1:6" ht="14.45" customHeight="1">
      <c r="A11" s="112"/>
      <c r="B11" s="206" t="s">
        <v>677</v>
      </c>
      <c r="C11" s="61"/>
      <c r="D11" s="61"/>
      <c r="E11" s="61"/>
      <c r="F11" s="62"/>
    </row>
    <row r="12" spans="1:6">
      <c r="A12" s="110" t="s">
        <v>403</v>
      </c>
      <c r="B12" s="51" t="s">
        <v>404</v>
      </c>
      <c r="C12" s="121">
        <v>0.23</v>
      </c>
      <c r="D12" s="42" t="s">
        <v>61</v>
      </c>
      <c r="E12" s="47" t="s">
        <v>305</v>
      </c>
      <c r="F12" s="180" t="s">
        <v>305</v>
      </c>
    </row>
    <row r="13" spans="1:6" ht="13.9" customHeight="1">
      <c r="A13" s="110">
        <f>A12+1</f>
        <v>2</v>
      </c>
      <c r="B13" s="51" t="s">
        <v>405</v>
      </c>
      <c r="C13" s="121">
        <v>1.4219999999999999</v>
      </c>
      <c r="D13" s="42" t="s">
        <v>674</v>
      </c>
      <c r="E13" s="47" t="s">
        <v>304</v>
      </c>
      <c r="F13" s="175" t="s">
        <v>304</v>
      </c>
    </row>
    <row r="14" spans="1:6">
      <c r="A14" s="110">
        <f t="shared" ref="A14:A88" si="0">A13+1</f>
        <v>3</v>
      </c>
      <c r="B14" s="51" t="s">
        <v>406</v>
      </c>
      <c r="C14" s="50">
        <v>0.43</v>
      </c>
      <c r="D14" s="42" t="s">
        <v>13</v>
      </c>
      <c r="E14" s="47" t="s">
        <v>305</v>
      </c>
      <c r="F14" s="175" t="s">
        <v>305</v>
      </c>
    </row>
    <row r="15" spans="1:6">
      <c r="A15" s="110">
        <f>A14+1</f>
        <v>4</v>
      </c>
      <c r="B15" s="55" t="s">
        <v>407</v>
      </c>
      <c r="C15" s="122">
        <v>0.53</v>
      </c>
      <c r="D15" s="39" t="s">
        <v>13</v>
      </c>
      <c r="E15" s="47" t="s">
        <v>305</v>
      </c>
      <c r="F15" s="175" t="s">
        <v>305</v>
      </c>
    </row>
    <row r="16" spans="1:6">
      <c r="A16" s="110">
        <f t="shared" si="0"/>
        <v>5</v>
      </c>
      <c r="B16" s="55" t="s">
        <v>408</v>
      </c>
      <c r="C16" s="122">
        <v>0.19500000000000001</v>
      </c>
      <c r="D16" s="42" t="s">
        <v>13</v>
      </c>
      <c r="E16" s="47" t="s">
        <v>305</v>
      </c>
      <c r="F16" s="175" t="s">
        <v>305</v>
      </c>
    </row>
    <row r="17" spans="1:6">
      <c r="A17" s="110">
        <f t="shared" si="0"/>
        <v>6</v>
      </c>
      <c r="B17" s="55" t="s">
        <v>579</v>
      </c>
      <c r="C17" s="122">
        <v>0.7</v>
      </c>
      <c r="D17" s="42" t="s">
        <v>13</v>
      </c>
      <c r="E17" s="47" t="s">
        <v>305</v>
      </c>
      <c r="F17" s="175" t="s">
        <v>305</v>
      </c>
    </row>
    <row r="18" spans="1:6">
      <c r="A18" s="110">
        <f t="shared" si="0"/>
        <v>7</v>
      </c>
      <c r="B18" s="51" t="s">
        <v>409</v>
      </c>
      <c r="C18" s="121">
        <v>0.26</v>
      </c>
      <c r="D18" s="42" t="s">
        <v>13</v>
      </c>
      <c r="E18" s="47" t="s">
        <v>305</v>
      </c>
      <c r="F18" s="175" t="s">
        <v>305</v>
      </c>
    </row>
    <row r="19" spans="1:6">
      <c r="A19" s="110">
        <f t="shared" si="0"/>
        <v>8</v>
      </c>
      <c r="B19" s="51" t="s">
        <v>410</v>
      </c>
      <c r="C19" s="121">
        <v>0.49</v>
      </c>
      <c r="D19" s="46" t="s">
        <v>61</v>
      </c>
      <c r="E19" s="47" t="s">
        <v>306</v>
      </c>
      <c r="F19" s="175" t="s">
        <v>306</v>
      </c>
    </row>
    <row r="20" spans="1:6">
      <c r="A20" s="110">
        <f t="shared" si="0"/>
        <v>9</v>
      </c>
      <c r="B20" s="55" t="s">
        <v>411</v>
      </c>
      <c r="C20" s="122">
        <v>0.66</v>
      </c>
      <c r="D20" s="42" t="s">
        <v>13</v>
      </c>
      <c r="E20" s="47" t="s">
        <v>305</v>
      </c>
      <c r="F20" s="175" t="s">
        <v>305</v>
      </c>
    </row>
    <row r="21" spans="1:6">
      <c r="A21" s="110">
        <f t="shared" si="0"/>
        <v>10</v>
      </c>
      <c r="B21" s="55" t="s">
        <v>412</v>
      </c>
      <c r="C21" s="122">
        <v>0.185</v>
      </c>
      <c r="D21" s="42" t="s">
        <v>13</v>
      </c>
      <c r="E21" s="47" t="s">
        <v>305</v>
      </c>
      <c r="F21" s="175" t="s">
        <v>305</v>
      </c>
    </row>
    <row r="22" spans="1:6">
      <c r="A22" s="110">
        <f t="shared" si="0"/>
        <v>11</v>
      </c>
      <c r="B22" s="51" t="s">
        <v>413</v>
      </c>
      <c r="C22" s="132">
        <v>1</v>
      </c>
      <c r="D22" s="46" t="s">
        <v>61</v>
      </c>
      <c r="E22" s="47" t="s">
        <v>306</v>
      </c>
      <c r="F22" s="175" t="s">
        <v>306</v>
      </c>
    </row>
    <row r="23" spans="1:6">
      <c r="A23" s="110">
        <f t="shared" si="0"/>
        <v>12</v>
      </c>
      <c r="B23" s="55" t="s">
        <v>414</v>
      </c>
      <c r="C23" s="133">
        <f>1.46-C22</f>
        <v>0.45999999999999996</v>
      </c>
      <c r="D23" s="46" t="s">
        <v>61</v>
      </c>
      <c r="E23" s="47" t="s">
        <v>305</v>
      </c>
      <c r="F23" s="175" t="s">
        <v>305</v>
      </c>
    </row>
    <row r="24" spans="1:6">
      <c r="A24" s="110">
        <f t="shared" si="0"/>
        <v>13</v>
      </c>
      <c r="B24" s="51" t="s">
        <v>415</v>
      </c>
      <c r="C24" s="121">
        <v>0.53</v>
      </c>
      <c r="D24" s="42" t="s">
        <v>13</v>
      </c>
      <c r="E24" s="47" t="s">
        <v>305</v>
      </c>
      <c r="F24" s="175" t="s">
        <v>305</v>
      </c>
    </row>
    <row r="25" spans="1:6">
      <c r="A25" s="110">
        <f t="shared" si="0"/>
        <v>14</v>
      </c>
      <c r="B25" s="55" t="s">
        <v>416</v>
      </c>
      <c r="C25" s="122">
        <v>0.32500000000000001</v>
      </c>
      <c r="D25" s="46" t="s">
        <v>61</v>
      </c>
      <c r="E25" s="47" t="s">
        <v>305</v>
      </c>
      <c r="F25" s="175" t="s">
        <v>305</v>
      </c>
    </row>
    <row r="26" spans="1:6">
      <c r="A26" s="110">
        <f t="shared" si="0"/>
        <v>15</v>
      </c>
      <c r="B26" s="55" t="s">
        <v>584</v>
      </c>
      <c r="C26" s="50">
        <v>1.45</v>
      </c>
      <c r="D26" s="42" t="s">
        <v>13</v>
      </c>
      <c r="E26" s="47" t="s">
        <v>305</v>
      </c>
      <c r="F26" s="175" t="s">
        <v>305</v>
      </c>
    </row>
    <row r="27" spans="1:6" ht="15" customHeight="1">
      <c r="A27" s="110">
        <f t="shared" si="0"/>
        <v>16</v>
      </c>
      <c r="B27" s="51" t="s">
        <v>417</v>
      </c>
      <c r="C27" s="121">
        <f>3.17-C28-C29</f>
        <v>2.7549999999999999</v>
      </c>
      <c r="D27" s="42" t="s">
        <v>674</v>
      </c>
      <c r="E27" s="47" t="s">
        <v>306</v>
      </c>
      <c r="F27" s="175" t="s">
        <v>306</v>
      </c>
    </row>
    <row r="28" spans="1:6">
      <c r="A28" s="110">
        <f t="shared" si="0"/>
        <v>17</v>
      </c>
      <c r="B28" s="51" t="s">
        <v>418</v>
      </c>
      <c r="C28" s="121">
        <v>0.255</v>
      </c>
      <c r="D28" s="42" t="s">
        <v>13</v>
      </c>
      <c r="E28" s="47" t="s">
        <v>305</v>
      </c>
      <c r="F28" s="175" t="s">
        <v>305</v>
      </c>
    </row>
    <row r="29" spans="1:6">
      <c r="A29" s="110">
        <f t="shared" si="0"/>
        <v>18</v>
      </c>
      <c r="B29" s="51" t="s">
        <v>587</v>
      </c>
      <c r="C29" s="121">
        <v>0.16</v>
      </c>
      <c r="D29" s="46" t="s">
        <v>61</v>
      </c>
      <c r="E29" s="47" t="s">
        <v>304</v>
      </c>
      <c r="F29" s="175" t="s">
        <v>304</v>
      </c>
    </row>
    <row r="30" spans="1:6">
      <c r="A30" s="110">
        <f t="shared" si="0"/>
        <v>19</v>
      </c>
      <c r="B30" s="51" t="s">
        <v>588</v>
      </c>
      <c r="C30" s="121">
        <v>0.12</v>
      </c>
      <c r="D30" s="42" t="s">
        <v>13</v>
      </c>
      <c r="E30" s="47" t="s">
        <v>305</v>
      </c>
      <c r="F30" s="175" t="s">
        <v>305</v>
      </c>
    </row>
    <row r="31" spans="1:6">
      <c r="A31" s="110">
        <f t="shared" si="0"/>
        <v>20</v>
      </c>
      <c r="B31" s="51" t="s">
        <v>419</v>
      </c>
      <c r="C31" s="121">
        <v>0.38</v>
      </c>
      <c r="D31" s="42" t="s">
        <v>364</v>
      </c>
      <c r="E31" s="47" t="s">
        <v>305</v>
      </c>
      <c r="F31" s="175" t="s">
        <v>305</v>
      </c>
    </row>
    <row r="32" spans="1:6">
      <c r="A32" s="110">
        <f t="shared" si="0"/>
        <v>21</v>
      </c>
      <c r="B32" s="51" t="s">
        <v>107</v>
      </c>
      <c r="C32" s="121">
        <v>0.185</v>
      </c>
      <c r="D32" s="42" t="s">
        <v>13</v>
      </c>
      <c r="E32" s="47" t="s">
        <v>305</v>
      </c>
      <c r="F32" s="175" t="s">
        <v>305</v>
      </c>
    </row>
    <row r="33" spans="1:6">
      <c r="A33" s="110">
        <f t="shared" si="0"/>
        <v>22</v>
      </c>
      <c r="B33" s="55" t="s">
        <v>420</v>
      </c>
      <c r="C33" s="134" t="s">
        <v>589</v>
      </c>
      <c r="D33" s="39" t="s">
        <v>576</v>
      </c>
      <c r="E33" s="47" t="s">
        <v>305</v>
      </c>
      <c r="F33" s="175" t="s">
        <v>305</v>
      </c>
    </row>
    <row r="34" spans="1:6">
      <c r="A34" s="110">
        <f t="shared" si="0"/>
        <v>23</v>
      </c>
      <c r="B34" s="51" t="s">
        <v>421</v>
      </c>
      <c r="C34" s="121">
        <v>0.14000000000000001</v>
      </c>
      <c r="D34" s="42" t="s">
        <v>13</v>
      </c>
      <c r="E34" s="47" t="s">
        <v>305</v>
      </c>
      <c r="F34" s="175" t="s">
        <v>305</v>
      </c>
    </row>
    <row r="35" spans="1:6">
      <c r="A35" s="110">
        <f t="shared" si="0"/>
        <v>24</v>
      </c>
      <c r="B35" s="51" t="s">
        <v>422</v>
      </c>
      <c r="C35" s="121">
        <v>0.56499999999999995</v>
      </c>
      <c r="D35" s="46" t="s">
        <v>364</v>
      </c>
      <c r="E35" s="135" t="s">
        <v>304</v>
      </c>
      <c r="F35" s="176" t="s">
        <v>304</v>
      </c>
    </row>
    <row r="36" spans="1:6">
      <c r="A36" s="110">
        <f t="shared" si="0"/>
        <v>25</v>
      </c>
      <c r="B36" s="51" t="s">
        <v>423</v>
      </c>
      <c r="C36" s="121">
        <v>0.43</v>
      </c>
      <c r="D36" s="42" t="s">
        <v>13</v>
      </c>
      <c r="E36" s="47" t="s">
        <v>305</v>
      </c>
      <c r="F36" s="175" t="s">
        <v>305</v>
      </c>
    </row>
    <row r="37" spans="1:6">
      <c r="A37" s="110">
        <f t="shared" si="0"/>
        <v>26</v>
      </c>
      <c r="B37" s="51" t="s">
        <v>424</v>
      </c>
      <c r="C37" s="121">
        <v>1.56</v>
      </c>
      <c r="D37" s="46" t="s">
        <v>61</v>
      </c>
      <c r="E37" s="47" t="s">
        <v>304</v>
      </c>
      <c r="F37" s="175" t="s">
        <v>304</v>
      </c>
    </row>
    <row r="38" spans="1:6">
      <c r="A38" s="110">
        <f t="shared" si="0"/>
        <v>27</v>
      </c>
      <c r="B38" s="55" t="s">
        <v>425</v>
      </c>
      <c r="C38" s="122">
        <v>0.08</v>
      </c>
      <c r="D38" s="39" t="s">
        <v>13</v>
      </c>
      <c r="E38" s="47" t="s">
        <v>305</v>
      </c>
      <c r="F38" s="175" t="s">
        <v>305</v>
      </c>
    </row>
    <row r="39" spans="1:6">
      <c r="A39" s="110">
        <f t="shared" si="0"/>
        <v>28</v>
      </c>
      <c r="B39" s="55" t="s">
        <v>426</v>
      </c>
      <c r="C39" s="122">
        <v>0.2</v>
      </c>
      <c r="D39" s="46" t="s">
        <v>61</v>
      </c>
      <c r="E39" s="47" t="s">
        <v>305</v>
      </c>
      <c r="F39" s="175" t="s">
        <v>305</v>
      </c>
    </row>
    <row r="40" spans="1:6">
      <c r="A40" s="110">
        <f t="shared" si="0"/>
        <v>29</v>
      </c>
      <c r="B40" s="55" t="s">
        <v>428</v>
      </c>
      <c r="C40" s="136">
        <v>0.64</v>
      </c>
      <c r="D40" s="39" t="s">
        <v>13</v>
      </c>
      <c r="E40" s="47" t="s">
        <v>305</v>
      </c>
      <c r="F40" s="175" t="s">
        <v>305</v>
      </c>
    </row>
    <row r="41" spans="1:6">
      <c r="A41" s="110">
        <f t="shared" si="0"/>
        <v>30</v>
      </c>
      <c r="B41" s="55" t="s">
        <v>427</v>
      </c>
      <c r="C41" s="136">
        <v>0.19</v>
      </c>
      <c r="D41" s="39" t="s">
        <v>13</v>
      </c>
      <c r="E41" s="47" t="s">
        <v>305</v>
      </c>
      <c r="F41" s="175" t="s">
        <v>305</v>
      </c>
    </row>
    <row r="42" spans="1:6">
      <c r="A42" s="110">
        <f t="shared" si="0"/>
        <v>31</v>
      </c>
      <c r="B42" s="51" t="s">
        <v>151</v>
      </c>
      <c r="C42" s="121">
        <v>0.375</v>
      </c>
      <c r="D42" s="42" t="s">
        <v>13</v>
      </c>
      <c r="E42" s="47" t="s">
        <v>305</v>
      </c>
      <c r="F42" s="175" t="s">
        <v>305</v>
      </c>
    </row>
    <row r="43" spans="1:6">
      <c r="A43" s="110">
        <f t="shared" si="0"/>
        <v>32</v>
      </c>
      <c r="B43" s="51" t="s">
        <v>430</v>
      </c>
      <c r="C43" s="121">
        <f>0.795-C44</f>
        <v>0.55500000000000005</v>
      </c>
      <c r="D43" s="46" t="s">
        <v>61</v>
      </c>
      <c r="E43" s="47" t="s">
        <v>306</v>
      </c>
      <c r="F43" s="175" t="s">
        <v>306</v>
      </c>
    </row>
    <row r="44" spans="1:6">
      <c r="A44" s="110">
        <f t="shared" si="0"/>
        <v>33</v>
      </c>
      <c r="B44" s="51" t="s">
        <v>430</v>
      </c>
      <c r="C44" s="121">
        <v>0.24</v>
      </c>
      <c r="D44" s="42" t="s">
        <v>13</v>
      </c>
      <c r="E44" s="47" t="s">
        <v>305</v>
      </c>
      <c r="F44" s="175" t="s">
        <v>305</v>
      </c>
    </row>
    <row r="45" spans="1:6">
      <c r="A45" s="110">
        <f t="shared" si="0"/>
        <v>34</v>
      </c>
      <c r="B45" s="55" t="s">
        <v>431</v>
      </c>
      <c r="C45" s="122">
        <v>0.05</v>
      </c>
      <c r="D45" s="39" t="s">
        <v>13</v>
      </c>
      <c r="E45" s="47" t="s">
        <v>305</v>
      </c>
      <c r="F45" s="175" t="s">
        <v>305</v>
      </c>
    </row>
    <row r="46" spans="1:6">
      <c r="A46" s="110">
        <f t="shared" si="0"/>
        <v>35</v>
      </c>
      <c r="B46" s="51" t="s">
        <v>432</v>
      </c>
      <c r="C46" s="134" t="s">
        <v>590</v>
      </c>
      <c r="D46" s="39" t="s">
        <v>576</v>
      </c>
      <c r="E46" s="47" t="s">
        <v>305</v>
      </c>
      <c r="F46" s="175" t="s">
        <v>305</v>
      </c>
    </row>
    <row r="47" spans="1:6" ht="25.5">
      <c r="A47" s="110">
        <f t="shared" si="0"/>
        <v>36</v>
      </c>
      <c r="B47" s="51" t="s">
        <v>29</v>
      </c>
      <c r="C47" s="121">
        <v>0.46</v>
      </c>
      <c r="D47" s="42" t="s">
        <v>365</v>
      </c>
      <c r="E47" s="47" t="s">
        <v>305</v>
      </c>
      <c r="F47" s="175" t="s">
        <v>305</v>
      </c>
    </row>
    <row r="48" spans="1:6">
      <c r="A48" s="110">
        <f t="shared" si="0"/>
        <v>37</v>
      </c>
      <c r="B48" s="55" t="s">
        <v>591</v>
      </c>
      <c r="C48" s="122">
        <v>0.17</v>
      </c>
      <c r="D48" s="42" t="s">
        <v>576</v>
      </c>
      <c r="E48" s="47" t="s">
        <v>305</v>
      </c>
      <c r="F48" s="175" t="s">
        <v>305</v>
      </c>
    </row>
    <row r="49" spans="1:6">
      <c r="A49" s="110">
        <f t="shared" si="0"/>
        <v>38</v>
      </c>
      <c r="B49" s="55" t="s">
        <v>429</v>
      </c>
      <c r="C49" s="122">
        <v>0.78</v>
      </c>
      <c r="D49" s="42" t="s">
        <v>576</v>
      </c>
      <c r="E49" s="47" t="s">
        <v>305</v>
      </c>
      <c r="F49" s="175" t="s">
        <v>305</v>
      </c>
    </row>
    <row r="50" spans="1:6" ht="16.149999999999999" customHeight="1">
      <c r="A50" s="110">
        <f t="shared" si="0"/>
        <v>39</v>
      </c>
      <c r="B50" s="51" t="s">
        <v>433</v>
      </c>
      <c r="C50" s="121">
        <v>0.625</v>
      </c>
      <c r="D50" s="42" t="s">
        <v>365</v>
      </c>
      <c r="E50" s="47" t="s">
        <v>305</v>
      </c>
      <c r="F50" s="175" t="s">
        <v>305</v>
      </c>
    </row>
    <row r="51" spans="1:6">
      <c r="A51" s="110">
        <f t="shared" si="0"/>
        <v>40</v>
      </c>
      <c r="B51" s="55" t="s">
        <v>592</v>
      </c>
      <c r="C51" s="122">
        <v>0.37</v>
      </c>
      <c r="D51" s="39" t="s">
        <v>13</v>
      </c>
      <c r="E51" s="47" t="s">
        <v>305</v>
      </c>
      <c r="F51" s="175" t="s">
        <v>305</v>
      </c>
    </row>
    <row r="52" spans="1:6">
      <c r="A52" s="110">
        <f t="shared" si="0"/>
        <v>41</v>
      </c>
      <c r="B52" s="55" t="s">
        <v>434</v>
      </c>
      <c r="C52" s="122">
        <v>0.28000000000000003</v>
      </c>
      <c r="D52" s="39" t="s">
        <v>13</v>
      </c>
      <c r="E52" s="47" t="s">
        <v>305</v>
      </c>
      <c r="F52" s="175" t="s">
        <v>305</v>
      </c>
    </row>
    <row r="53" spans="1:6">
      <c r="A53" s="110">
        <f t="shared" si="0"/>
        <v>42</v>
      </c>
      <c r="B53" s="55" t="s">
        <v>435</v>
      </c>
      <c r="C53" s="122">
        <v>0.28000000000000003</v>
      </c>
      <c r="D53" s="46" t="s">
        <v>61</v>
      </c>
      <c r="E53" s="47" t="s">
        <v>305</v>
      </c>
      <c r="F53" s="175" t="s">
        <v>305</v>
      </c>
    </row>
    <row r="54" spans="1:6">
      <c r="A54" s="110">
        <f t="shared" si="0"/>
        <v>43</v>
      </c>
      <c r="B54" s="51" t="s">
        <v>593</v>
      </c>
      <c r="C54" s="121">
        <v>1.155</v>
      </c>
      <c r="D54" s="46" t="s">
        <v>61</v>
      </c>
      <c r="E54" s="47" t="s">
        <v>304</v>
      </c>
      <c r="F54" s="175" t="s">
        <v>304</v>
      </c>
    </row>
    <row r="55" spans="1:6">
      <c r="A55" s="110">
        <f t="shared" si="0"/>
        <v>44</v>
      </c>
      <c r="B55" s="55" t="s">
        <v>436</v>
      </c>
      <c r="C55" s="122">
        <v>0.4</v>
      </c>
      <c r="D55" s="39" t="s">
        <v>13</v>
      </c>
      <c r="E55" s="47" t="s">
        <v>305</v>
      </c>
      <c r="F55" s="175" t="s">
        <v>305</v>
      </c>
    </row>
    <row r="56" spans="1:6">
      <c r="A56" s="110">
        <f t="shared" si="0"/>
        <v>45</v>
      </c>
      <c r="B56" s="51" t="s">
        <v>437</v>
      </c>
      <c r="C56" s="121">
        <v>0.97</v>
      </c>
      <c r="D56" s="40" t="s">
        <v>13</v>
      </c>
      <c r="E56" s="47" t="s">
        <v>305</v>
      </c>
      <c r="F56" s="175" t="s">
        <v>305</v>
      </c>
    </row>
    <row r="57" spans="1:6">
      <c r="A57" s="110">
        <f t="shared" si="0"/>
        <v>46</v>
      </c>
      <c r="B57" s="51" t="s">
        <v>130</v>
      </c>
      <c r="C57" s="121">
        <v>0.56000000000000005</v>
      </c>
      <c r="D57" s="46" t="s">
        <v>61</v>
      </c>
      <c r="E57" s="47" t="s">
        <v>305</v>
      </c>
      <c r="F57" s="175" t="s">
        <v>305</v>
      </c>
    </row>
    <row r="58" spans="1:6">
      <c r="A58" s="110">
        <f t="shared" si="0"/>
        <v>47</v>
      </c>
      <c r="B58" s="55" t="s">
        <v>438</v>
      </c>
      <c r="C58" s="136">
        <v>1.2849999999999999</v>
      </c>
      <c r="D58" s="46" t="s">
        <v>61</v>
      </c>
      <c r="E58" s="47" t="s">
        <v>305</v>
      </c>
      <c r="F58" s="175" t="s">
        <v>305</v>
      </c>
    </row>
    <row r="59" spans="1:6">
      <c r="A59" s="110">
        <f t="shared" si="0"/>
        <v>48</v>
      </c>
      <c r="B59" s="55" t="s">
        <v>439</v>
      </c>
      <c r="C59" s="136">
        <v>0.5</v>
      </c>
      <c r="D59" s="46" t="s">
        <v>61</v>
      </c>
      <c r="E59" s="47" t="s">
        <v>305</v>
      </c>
      <c r="F59" s="175" t="s">
        <v>305</v>
      </c>
    </row>
    <row r="60" spans="1:6">
      <c r="A60" s="110">
        <f t="shared" si="0"/>
        <v>49</v>
      </c>
      <c r="B60" s="51" t="s">
        <v>440</v>
      </c>
      <c r="C60" s="121">
        <v>1.758</v>
      </c>
      <c r="D60" s="46" t="s">
        <v>61</v>
      </c>
      <c r="E60" s="47" t="s">
        <v>304</v>
      </c>
      <c r="F60" s="175" t="s">
        <v>304</v>
      </c>
    </row>
    <row r="61" spans="1:6">
      <c r="A61" s="110">
        <f>A62+1</f>
        <v>51</v>
      </c>
      <c r="B61" s="55" t="s">
        <v>442</v>
      </c>
      <c r="C61" s="122">
        <v>1.83</v>
      </c>
      <c r="D61" s="39" t="s">
        <v>13</v>
      </c>
      <c r="E61" s="47" t="s">
        <v>305</v>
      </c>
      <c r="F61" s="175" t="s">
        <v>305</v>
      </c>
    </row>
    <row r="62" spans="1:6">
      <c r="A62" s="110">
        <f>A60+1</f>
        <v>50</v>
      </c>
      <c r="B62" s="55" t="s">
        <v>441</v>
      </c>
      <c r="C62" s="122">
        <v>0.45500000000000002</v>
      </c>
      <c r="D62" s="39" t="s">
        <v>13</v>
      </c>
      <c r="E62" s="47" t="s">
        <v>305</v>
      </c>
      <c r="F62" s="175" t="s">
        <v>305</v>
      </c>
    </row>
    <row r="63" spans="1:6">
      <c r="A63" s="110">
        <f t="shared" si="0"/>
        <v>51</v>
      </c>
      <c r="B63" s="55" t="s">
        <v>594</v>
      </c>
      <c r="C63" s="136">
        <v>1.7</v>
      </c>
      <c r="D63" s="46" t="s">
        <v>61</v>
      </c>
      <c r="E63" s="47" t="s">
        <v>306</v>
      </c>
      <c r="F63" s="175" t="s">
        <v>306</v>
      </c>
    </row>
    <row r="64" spans="1:6" ht="25.5">
      <c r="A64" s="110">
        <f>A61+1</f>
        <v>52</v>
      </c>
      <c r="B64" s="51" t="s">
        <v>213</v>
      </c>
      <c r="C64" s="121">
        <v>0.81499999999999995</v>
      </c>
      <c r="D64" s="15" t="s">
        <v>662</v>
      </c>
      <c r="E64" s="47" t="s">
        <v>305</v>
      </c>
      <c r="F64" s="175" t="s">
        <v>305</v>
      </c>
    </row>
    <row r="65" spans="1:6">
      <c r="A65" s="110">
        <f t="shared" si="0"/>
        <v>53</v>
      </c>
      <c r="B65" s="51" t="s">
        <v>443</v>
      </c>
      <c r="C65" s="121">
        <v>0.16</v>
      </c>
      <c r="D65" s="46" t="s">
        <v>61</v>
      </c>
      <c r="E65" s="47" t="s">
        <v>305</v>
      </c>
      <c r="F65" s="175" t="s">
        <v>305</v>
      </c>
    </row>
    <row r="66" spans="1:6">
      <c r="A66" s="110">
        <f t="shared" si="0"/>
        <v>54</v>
      </c>
      <c r="B66" s="55" t="s">
        <v>132</v>
      </c>
      <c r="C66" s="122">
        <v>0.27</v>
      </c>
      <c r="D66" s="46" t="s">
        <v>61</v>
      </c>
      <c r="E66" s="47" t="s">
        <v>305</v>
      </c>
      <c r="F66" s="175" t="s">
        <v>305</v>
      </c>
    </row>
    <row r="67" spans="1:6">
      <c r="A67" s="110">
        <f t="shared" si="0"/>
        <v>55</v>
      </c>
      <c r="B67" s="55" t="s">
        <v>444</v>
      </c>
      <c r="C67" s="122">
        <v>0.505</v>
      </c>
      <c r="D67" s="39" t="s">
        <v>576</v>
      </c>
      <c r="E67" s="47" t="s">
        <v>305</v>
      </c>
      <c r="F67" s="175" t="s">
        <v>305</v>
      </c>
    </row>
    <row r="68" spans="1:6">
      <c r="A68" s="110">
        <f t="shared" si="0"/>
        <v>56</v>
      </c>
      <c r="B68" s="55" t="s">
        <v>595</v>
      </c>
      <c r="C68" s="122">
        <v>0.10199999999999999</v>
      </c>
      <c r="D68" s="39" t="s">
        <v>673</v>
      </c>
      <c r="E68" s="47" t="s">
        <v>305</v>
      </c>
      <c r="F68" s="175" t="s">
        <v>305</v>
      </c>
    </row>
    <row r="69" spans="1:6" ht="16.149999999999999" customHeight="1">
      <c r="A69" s="110">
        <f t="shared" si="0"/>
        <v>57</v>
      </c>
      <c r="B69" s="55" t="s">
        <v>445</v>
      </c>
      <c r="C69" s="122">
        <f>0.932-C68</f>
        <v>0.83000000000000007</v>
      </c>
      <c r="D69" s="39" t="s">
        <v>673</v>
      </c>
      <c r="E69" s="47" t="s">
        <v>305</v>
      </c>
      <c r="F69" s="175" t="s">
        <v>305</v>
      </c>
    </row>
    <row r="70" spans="1:6">
      <c r="A70" s="110">
        <f t="shared" si="0"/>
        <v>58</v>
      </c>
      <c r="B70" s="55" t="s">
        <v>294</v>
      </c>
      <c r="C70" s="122">
        <v>0.19</v>
      </c>
      <c r="D70" s="46" t="s">
        <v>61</v>
      </c>
      <c r="E70" s="47" t="s">
        <v>305</v>
      </c>
      <c r="F70" s="175" t="s">
        <v>305</v>
      </c>
    </row>
    <row r="71" spans="1:6">
      <c r="A71" s="110">
        <f t="shared" si="0"/>
        <v>59</v>
      </c>
      <c r="B71" s="55" t="s">
        <v>59</v>
      </c>
      <c r="C71" s="133">
        <v>2.62</v>
      </c>
      <c r="D71" s="42" t="s">
        <v>13</v>
      </c>
      <c r="E71" s="47" t="s">
        <v>305</v>
      </c>
      <c r="F71" s="175" t="s">
        <v>305</v>
      </c>
    </row>
    <row r="72" spans="1:6">
      <c r="A72" s="110">
        <f t="shared" si="0"/>
        <v>60</v>
      </c>
      <c r="B72" s="51" t="s">
        <v>446</v>
      </c>
      <c r="C72" s="121">
        <v>0.2</v>
      </c>
      <c r="D72" s="42" t="s">
        <v>13</v>
      </c>
      <c r="E72" s="47" t="s">
        <v>305</v>
      </c>
      <c r="F72" s="175" t="s">
        <v>305</v>
      </c>
    </row>
    <row r="73" spans="1:6">
      <c r="A73" s="110">
        <f t="shared" si="0"/>
        <v>61</v>
      </c>
      <c r="B73" s="51" t="s">
        <v>447</v>
      </c>
      <c r="C73" s="121">
        <v>0.22</v>
      </c>
      <c r="D73" s="42" t="s">
        <v>13</v>
      </c>
      <c r="E73" s="47" t="s">
        <v>305</v>
      </c>
      <c r="F73" s="175" t="s">
        <v>305</v>
      </c>
    </row>
    <row r="74" spans="1:6">
      <c r="A74" s="110">
        <f t="shared" si="0"/>
        <v>62</v>
      </c>
      <c r="B74" s="51" t="s">
        <v>448</v>
      </c>
      <c r="C74" s="121">
        <v>0.21</v>
      </c>
      <c r="D74" s="42" t="s">
        <v>13</v>
      </c>
      <c r="E74" s="47" t="s">
        <v>305</v>
      </c>
      <c r="F74" s="175" t="s">
        <v>305</v>
      </c>
    </row>
    <row r="75" spans="1:6">
      <c r="A75" s="110">
        <f t="shared" si="0"/>
        <v>63</v>
      </c>
      <c r="B75" s="51" t="s">
        <v>449</v>
      </c>
      <c r="C75" s="121">
        <v>0.23</v>
      </c>
      <c r="D75" s="42" t="s">
        <v>13</v>
      </c>
      <c r="E75" s="47" t="s">
        <v>305</v>
      </c>
      <c r="F75" s="175" t="s">
        <v>305</v>
      </c>
    </row>
    <row r="76" spans="1:6">
      <c r="A76" s="110">
        <f t="shared" si="0"/>
        <v>64</v>
      </c>
      <c r="B76" s="51" t="s">
        <v>450</v>
      </c>
      <c r="C76" s="121">
        <v>0.23</v>
      </c>
      <c r="D76" s="42" t="s">
        <v>13</v>
      </c>
      <c r="E76" s="47" t="s">
        <v>305</v>
      </c>
      <c r="F76" s="175" t="s">
        <v>305</v>
      </c>
    </row>
    <row r="77" spans="1:6">
      <c r="A77" s="110">
        <f t="shared" si="0"/>
        <v>65</v>
      </c>
      <c r="B77" s="51" t="s">
        <v>451</v>
      </c>
      <c r="C77" s="121">
        <v>0.32</v>
      </c>
      <c r="D77" s="42" t="s">
        <v>13</v>
      </c>
      <c r="E77" s="47" t="s">
        <v>305</v>
      </c>
      <c r="F77" s="175" t="s">
        <v>305</v>
      </c>
    </row>
    <row r="78" spans="1:6">
      <c r="A78" s="110">
        <f t="shared" si="0"/>
        <v>66</v>
      </c>
      <c r="B78" s="51" t="s">
        <v>452</v>
      </c>
      <c r="C78" s="121">
        <v>0.33</v>
      </c>
      <c r="D78" s="42" t="s">
        <v>13</v>
      </c>
      <c r="E78" s="47" t="s">
        <v>305</v>
      </c>
      <c r="F78" s="175" t="s">
        <v>305</v>
      </c>
    </row>
    <row r="79" spans="1:6">
      <c r="A79" s="110">
        <f t="shared" si="0"/>
        <v>67</v>
      </c>
      <c r="B79" s="51" t="s">
        <v>453</v>
      </c>
      <c r="C79" s="50">
        <v>0.32</v>
      </c>
      <c r="D79" s="42" t="s">
        <v>13</v>
      </c>
      <c r="E79" s="47" t="s">
        <v>305</v>
      </c>
      <c r="F79" s="175" t="s">
        <v>305</v>
      </c>
    </row>
    <row r="80" spans="1:6">
      <c r="A80" s="110">
        <f t="shared" si="0"/>
        <v>68</v>
      </c>
      <c r="B80" s="51" t="s">
        <v>454</v>
      </c>
      <c r="C80" s="50">
        <v>0.28000000000000003</v>
      </c>
      <c r="D80" s="42" t="s">
        <v>13</v>
      </c>
      <c r="E80" s="47" t="s">
        <v>305</v>
      </c>
      <c r="F80" s="175" t="s">
        <v>305</v>
      </c>
    </row>
    <row r="81" spans="1:6">
      <c r="A81" s="110">
        <f t="shared" si="0"/>
        <v>69</v>
      </c>
      <c r="B81" s="55" t="s">
        <v>455</v>
      </c>
      <c r="C81" s="53">
        <v>0.6</v>
      </c>
      <c r="D81" s="39" t="s">
        <v>13</v>
      </c>
      <c r="E81" s="47" t="s">
        <v>305</v>
      </c>
      <c r="F81" s="175" t="s">
        <v>305</v>
      </c>
    </row>
    <row r="82" spans="1:6">
      <c r="A82" s="110">
        <f t="shared" si="0"/>
        <v>70</v>
      </c>
      <c r="B82" s="51" t="s">
        <v>456</v>
      </c>
      <c r="C82" s="50">
        <f>0.45-C83</f>
        <v>0.38</v>
      </c>
      <c r="D82" s="42" t="s">
        <v>13</v>
      </c>
      <c r="E82" s="47" t="s">
        <v>305</v>
      </c>
      <c r="F82" s="175" t="s">
        <v>305</v>
      </c>
    </row>
    <row r="83" spans="1:6">
      <c r="A83" s="110">
        <f t="shared" ref="A83:A85" si="1">A82+1</f>
        <v>71</v>
      </c>
      <c r="B83" s="51" t="s">
        <v>456</v>
      </c>
      <c r="C83" s="50">
        <v>7.0000000000000007E-2</v>
      </c>
      <c r="D83" s="42" t="s">
        <v>576</v>
      </c>
      <c r="E83" s="47" t="s">
        <v>304</v>
      </c>
      <c r="F83" s="175" t="s">
        <v>304</v>
      </c>
    </row>
    <row r="84" spans="1:6">
      <c r="A84" s="110">
        <f>A83+1</f>
        <v>72</v>
      </c>
      <c r="B84" s="55" t="s">
        <v>457</v>
      </c>
      <c r="C84" s="53">
        <v>0.04</v>
      </c>
      <c r="D84" s="39" t="s">
        <v>13</v>
      </c>
      <c r="E84" s="47" t="s">
        <v>305</v>
      </c>
      <c r="F84" s="175" t="s">
        <v>305</v>
      </c>
    </row>
    <row r="85" spans="1:6">
      <c r="A85" s="110">
        <f t="shared" si="1"/>
        <v>73</v>
      </c>
      <c r="B85" s="51" t="s">
        <v>596</v>
      </c>
      <c r="C85" s="50">
        <v>0.11</v>
      </c>
      <c r="D85" s="46" t="s">
        <v>61</v>
      </c>
      <c r="E85" s="47" t="s">
        <v>304</v>
      </c>
      <c r="F85" s="175" t="s">
        <v>304</v>
      </c>
    </row>
    <row r="86" spans="1:6">
      <c r="A86" s="110">
        <f t="shared" si="0"/>
        <v>74</v>
      </c>
      <c r="B86" s="51" t="s">
        <v>246</v>
      </c>
      <c r="C86" s="50">
        <v>1.18</v>
      </c>
      <c r="D86" s="46" t="s">
        <v>61</v>
      </c>
      <c r="E86" s="47" t="s">
        <v>304</v>
      </c>
      <c r="F86" s="175" t="s">
        <v>304</v>
      </c>
    </row>
    <row r="87" spans="1:6">
      <c r="A87" s="110">
        <f t="shared" ref="A87:A101" si="2">A86+1</f>
        <v>75</v>
      </c>
      <c r="B87" s="55" t="s">
        <v>458</v>
      </c>
      <c r="C87" s="167" t="s">
        <v>597</v>
      </c>
      <c r="D87" s="39" t="s">
        <v>576</v>
      </c>
      <c r="E87" s="47" t="s">
        <v>305</v>
      </c>
      <c r="F87" s="175" t="s">
        <v>305</v>
      </c>
    </row>
    <row r="88" spans="1:6">
      <c r="A88" s="110">
        <f t="shared" si="0"/>
        <v>76</v>
      </c>
      <c r="B88" s="55" t="s">
        <v>459</v>
      </c>
      <c r="C88" s="53">
        <v>0.14000000000000001</v>
      </c>
      <c r="D88" s="42" t="s">
        <v>576</v>
      </c>
      <c r="E88" s="47" t="s">
        <v>305</v>
      </c>
      <c r="F88" s="175" t="s">
        <v>305</v>
      </c>
    </row>
    <row r="89" spans="1:6">
      <c r="A89" s="110">
        <f t="shared" si="2"/>
        <v>77</v>
      </c>
      <c r="B89" s="51" t="s">
        <v>583</v>
      </c>
      <c r="C89" s="50">
        <v>0.98</v>
      </c>
      <c r="D89" s="46" t="s">
        <v>61</v>
      </c>
      <c r="E89" s="47" t="s">
        <v>304</v>
      </c>
      <c r="F89" s="175" t="s">
        <v>304</v>
      </c>
    </row>
    <row r="90" spans="1:6">
      <c r="A90" s="110">
        <f t="shared" si="2"/>
        <v>78</v>
      </c>
      <c r="B90" s="55" t="s">
        <v>460</v>
      </c>
      <c r="C90" s="168">
        <v>0.43</v>
      </c>
      <c r="D90" s="39" t="s">
        <v>13</v>
      </c>
      <c r="E90" s="47" t="s">
        <v>305</v>
      </c>
      <c r="F90" s="175" t="s">
        <v>305</v>
      </c>
    </row>
    <row r="91" spans="1:6">
      <c r="A91" s="110">
        <f>A90+1</f>
        <v>79</v>
      </c>
      <c r="B91" s="55" t="s">
        <v>598</v>
      </c>
      <c r="C91" s="168">
        <v>0.75</v>
      </c>
      <c r="D91" s="39" t="s">
        <v>13</v>
      </c>
      <c r="E91" s="47" t="s">
        <v>305</v>
      </c>
      <c r="F91" s="175" t="s">
        <v>305</v>
      </c>
    </row>
    <row r="92" spans="1:6">
      <c r="A92" s="110">
        <f t="shared" si="2"/>
        <v>80</v>
      </c>
      <c r="B92" s="55" t="s">
        <v>467</v>
      </c>
      <c r="C92" s="53">
        <v>0.245</v>
      </c>
      <c r="D92" s="39" t="s">
        <v>13</v>
      </c>
      <c r="E92" s="47" t="s">
        <v>305</v>
      </c>
      <c r="F92" s="175" t="s">
        <v>305</v>
      </c>
    </row>
    <row r="93" spans="1:6">
      <c r="A93" s="110">
        <f t="shared" si="2"/>
        <v>81</v>
      </c>
      <c r="B93" s="55" t="s">
        <v>468</v>
      </c>
      <c r="C93" s="122">
        <v>0.16</v>
      </c>
      <c r="D93" s="46" t="s">
        <v>61</v>
      </c>
      <c r="E93" s="47" t="s">
        <v>305</v>
      </c>
      <c r="F93" s="175" t="s">
        <v>305</v>
      </c>
    </row>
    <row r="94" spans="1:6">
      <c r="A94" s="110">
        <f t="shared" si="2"/>
        <v>82</v>
      </c>
      <c r="B94" s="51" t="s">
        <v>599</v>
      </c>
      <c r="C94" s="121">
        <v>0.06</v>
      </c>
      <c r="D94" s="42" t="s">
        <v>13</v>
      </c>
      <c r="E94" s="47" t="s">
        <v>305</v>
      </c>
      <c r="F94" s="175" t="s">
        <v>305</v>
      </c>
    </row>
    <row r="95" spans="1:6">
      <c r="A95" s="110">
        <f t="shared" si="2"/>
        <v>83</v>
      </c>
      <c r="B95" s="51" t="s">
        <v>461</v>
      </c>
      <c r="C95" s="121">
        <v>1.32</v>
      </c>
      <c r="D95" s="42" t="s">
        <v>13</v>
      </c>
      <c r="E95" s="47" t="s">
        <v>305</v>
      </c>
      <c r="F95" s="175" t="s">
        <v>305</v>
      </c>
    </row>
    <row r="96" spans="1:6">
      <c r="A96" s="110">
        <f t="shared" si="2"/>
        <v>84</v>
      </c>
      <c r="B96" s="51" t="s">
        <v>462</v>
      </c>
      <c r="C96" s="121">
        <v>1.0549999999999999</v>
      </c>
      <c r="D96" s="46" t="s">
        <v>61</v>
      </c>
      <c r="E96" s="47" t="s">
        <v>304</v>
      </c>
      <c r="F96" s="175" t="s">
        <v>304</v>
      </c>
    </row>
    <row r="97" spans="1:6">
      <c r="A97" s="110">
        <f t="shared" si="2"/>
        <v>85</v>
      </c>
      <c r="B97" s="51" t="s">
        <v>370</v>
      </c>
      <c r="C97" s="121">
        <v>0.33500000000000002</v>
      </c>
      <c r="D97" s="42" t="s">
        <v>13</v>
      </c>
      <c r="E97" s="47" t="s">
        <v>305</v>
      </c>
      <c r="F97" s="175" t="s">
        <v>305</v>
      </c>
    </row>
    <row r="98" spans="1:6">
      <c r="A98" s="110">
        <f>A99+1</f>
        <v>87</v>
      </c>
      <c r="B98" s="51" t="s">
        <v>464</v>
      </c>
      <c r="C98" s="121">
        <v>0.13</v>
      </c>
      <c r="D98" s="42" t="s">
        <v>13</v>
      </c>
      <c r="E98" s="47" t="s">
        <v>305</v>
      </c>
      <c r="F98" s="175" t="s">
        <v>305</v>
      </c>
    </row>
    <row r="99" spans="1:6">
      <c r="A99" s="110">
        <f>A97+1</f>
        <v>86</v>
      </c>
      <c r="B99" s="51" t="s">
        <v>463</v>
      </c>
      <c r="C99" s="121">
        <v>0.33</v>
      </c>
      <c r="D99" s="46" t="s">
        <v>61</v>
      </c>
      <c r="E99" s="47" t="s">
        <v>305</v>
      </c>
      <c r="F99" s="175" t="s">
        <v>305</v>
      </c>
    </row>
    <row r="100" spans="1:6">
      <c r="A100" s="110">
        <f>A98+1</f>
        <v>88</v>
      </c>
      <c r="B100" s="55" t="s">
        <v>465</v>
      </c>
      <c r="C100" s="122">
        <v>0.57499999999999996</v>
      </c>
      <c r="D100" s="39" t="s">
        <v>576</v>
      </c>
      <c r="E100" s="47" t="s">
        <v>305</v>
      </c>
      <c r="F100" s="175" t="s">
        <v>305</v>
      </c>
    </row>
    <row r="101" spans="1:6">
      <c r="A101" s="110">
        <f t="shared" si="2"/>
        <v>89</v>
      </c>
      <c r="B101" s="51" t="s">
        <v>466</v>
      </c>
      <c r="C101" s="121">
        <v>0.59499999999999997</v>
      </c>
      <c r="D101" s="46" t="s">
        <v>61</v>
      </c>
      <c r="E101" s="47" t="s">
        <v>305</v>
      </c>
      <c r="F101" s="175" t="s">
        <v>305</v>
      </c>
    </row>
    <row r="102" spans="1:6" ht="16.899999999999999" customHeight="1">
      <c r="A102" s="113"/>
      <c r="B102" s="63" t="s">
        <v>565</v>
      </c>
      <c r="C102" s="64"/>
      <c r="D102" s="65"/>
      <c r="E102" s="66"/>
      <c r="F102" s="172"/>
    </row>
    <row r="103" spans="1:6">
      <c r="A103" s="110">
        <f>A101+1</f>
        <v>90</v>
      </c>
      <c r="B103" s="55" t="s">
        <v>469</v>
      </c>
      <c r="C103" s="122">
        <v>0.25</v>
      </c>
      <c r="D103" s="15" t="s">
        <v>13</v>
      </c>
      <c r="E103" s="44" t="s">
        <v>305</v>
      </c>
      <c r="F103" s="175" t="s">
        <v>305</v>
      </c>
    </row>
    <row r="104" spans="1:6">
      <c r="A104" s="110">
        <f>A103+1</f>
        <v>91</v>
      </c>
      <c r="B104" s="55" t="s">
        <v>470</v>
      </c>
      <c r="C104" s="122">
        <v>0.115</v>
      </c>
      <c r="D104" s="15" t="s">
        <v>13</v>
      </c>
      <c r="E104" s="44" t="s">
        <v>305</v>
      </c>
      <c r="F104" s="175" t="s">
        <v>305</v>
      </c>
    </row>
    <row r="105" spans="1:6">
      <c r="A105" s="110">
        <f t="shared" ref="A105:A108" si="3">A104+1</f>
        <v>92</v>
      </c>
      <c r="B105" s="55" t="s">
        <v>471</v>
      </c>
      <c r="C105" s="122">
        <v>0.14000000000000001</v>
      </c>
      <c r="D105" s="15" t="s">
        <v>13</v>
      </c>
      <c r="E105" s="44" t="s">
        <v>305</v>
      </c>
      <c r="F105" s="175" t="s">
        <v>305</v>
      </c>
    </row>
    <row r="106" spans="1:6">
      <c r="A106" s="110">
        <f t="shared" si="3"/>
        <v>93</v>
      </c>
      <c r="B106" s="55" t="s">
        <v>472</v>
      </c>
      <c r="C106" s="122">
        <v>0.1</v>
      </c>
      <c r="D106" s="15" t="s">
        <v>13</v>
      </c>
      <c r="E106" s="44" t="s">
        <v>305</v>
      </c>
      <c r="F106" s="175" t="s">
        <v>305</v>
      </c>
    </row>
    <row r="107" spans="1:6">
      <c r="A107" s="110">
        <f t="shared" si="3"/>
        <v>94</v>
      </c>
      <c r="B107" s="51" t="s">
        <v>201</v>
      </c>
      <c r="C107" s="121">
        <v>2.36</v>
      </c>
      <c r="D107" s="46" t="s">
        <v>61</v>
      </c>
      <c r="E107" s="44" t="s">
        <v>304</v>
      </c>
      <c r="F107" s="175" t="s">
        <v>304</v>
      </c>
    </row>
    <row r="108" spans="1:6" ht="15" customHeight="1">
      <c r="A108" s="110">
        <f t="shared" si="3"/>
        <v>95</v>
      </c>
      <c r="B108" s="55" t="s">
        <v>473</v>
      </c>
      <c r="C108" s="122">
        <v>0.1</v>
      </c>
      <c r="D108" s="15" t="s">
        <v>13</v>
      </c>
      <c r="E108" s="44" t="s">
        <v>305</v>
      </c>
      <c r="F108" s="175" t="s">
        <v>305</v>
      </c>
    </row>
    <row r="109" spans="1:6">
      <c r="A109" s="110">
        <f>A110+1</f>
        <v>97</v>
      </c>
      <c r="B109" s="55" t="s">
        <v>476</v>
      </c>
      <c r="C109" s="122">
        <v>0.22600000000000001</v>
      </c>
      <c r="D109" s="15" t="s">
        <v>13</v>
      </c>
      <c r="E109" s="44" t="s">
        <v>305</v>
      </c>
      <c r="F109" s="175" t="s">
        <v>305</v>
      </c>
    </row>
    <row r="110" spans="1:6">
      <c r="A110" s="110">
        <f>A108+1</f>
        <v>96</v>
      </c>
      <c r="B110" s="55" t="s">
        <v>475</v>
      </c>
      <c r="C110" s="122">
        <v>0.255</v>
      </c>
      <c r="D110" s="46" t="s">
        <v>61</v>
      </c>
      <c r="E110" s="44" t="s">
        <v>305</v>
      </c>
      <c r="F110" s="175" t="s">
        <v>305</v>
      </c>
    </row>
    <row r="111" spans="1:6">
      <c r="A111" s="110">
        <f>A109+1</f>
        <v>98</v>
      </c>
      <c r="B111" s="51" t="s">
        <v>477</v>
      </c>
      <c r="C111" s="121">
        <v>1.32</v>
      </c>
      <c r="D111" s="46" t="s">
        <v>61</v>
      </c>
      <c r="E111" s="44" t="s">
        <v>305</v>
      </c>
      <c r="F111" s="175" t="s">
        <v>305</v>
      </c>
    </row>
    <row r="112" spans="1:6">
      <c r="A112" s="110">
        <f>A111+1</f>
        <v>99</v>
      </c>
      <c r="B112" s="55" t="s">
        <v>144</v>
      </c>
      <c r="C112" s="122">
        <v>0.35</v>
      </c>
      <c r="D112" s="15" t="s">
        <v>13</v>
      </c>
      <c r="E112" s="44" t="s">
        <v>305</v>
      </c>
      <c r="F112" s="175" t="s">
        <v>305</v>
      </c>
    </row>
    <row r="113" spans="1:6">
      <c r="A113" s="113"/>
      <c r="B113" s="67" t="s">
        <v>566</v>
      </c>
      <c r="C113" s="68"/>
      <c r="D113" s="48"/>
      <c r="E113" s="69"/>
      <c r="F113" s="173"/>
    </row>
    <row r="114" spans="1:6" ht="21" customHeight="1">
      <c r="A114" s="110">
        <f>A112+1</f>
        <v>100</v>
      </c>
      <c r="B114" s="51" t="s">
        <v>585</v>
      </c>
      <c r="C114" s="50">
        <v>3.87</v>
      </c>
      <c r="D114" s="46" t="s">
        <v>61</v>
      </c>
      <c r="E114" s="47" t="s">
        <v>304</v>
      </c>
      <c r="F114" s="175" t="s">
        <v>304</v>
      </c>
    </row>
    <row r="115" spans="1:6">
      <c r="A115" s="110">
        <f>A114+1</f>
        <v>101</v>
      </c>
      <c r="B115" s="51" t="s">
        <v>659</v>
      </c>
      <c r="C115" s="50">
        <v>1.71</v>
      </c>
      <c r="D115" s="46" t="s">
        <v>16</v>
      </c>
      <c r="E115" s="47" t="s">
        <v>305</v>
      </c>
      <c r="F115" s="175" t="s">
        <v>305</v>
      </c>
    </row>
    <row r="116" spans="1:6">
      <c r="A116" s="110">
        <f t="shared" ref="A116:A118" si="4">A115+1</f>
        <v>102</v>
      </c>
      <c r="B116" s="51" t="s">
        <v>479</v>
      </c>
      <c r="C116" s="50">
        <v>0.94</v>
      </c>
      <c r="D116" s="46" t="s">
        <v>13</v>
      </c>
      <c r="E116" s="47" t="s">
        <v>305</v>
      </c>
      <c r="F116" s="175" t="s">
        <v>305</v>
      </c>
    </row>
    <row r="117" spans="1:6">
      <c r="A117" s="110">
        <f t="shared" si="4"/>
        <v>103</v>
      </c>
      <c r="B117" s="55" t="s">
        <v>478</v>
      </c>
      <c r="C117" s="53">
        <v>1.81</v>
      </c>
      <c r="D117" s="39" t="s">
        <v>13</v>
      </c>
      <c r="E117" s="47" t="s">
        <v>305</v>
      </c>
      <c r="F117" s="175" t="s">
        <v>305</v>
      </c>
    </row>
    <row r="118" spans="1:6">
      <c r="A118" s="110">
        <f t="shared" si="4"/>
        <v>104</v>
      </c>
      <c r="B118" s="55" t="s">
        <v>369</v>
      </c>
      <c r="C118" s="53">
        <v>0.155</v>
      </c>
      <c r="D118" s="39" t="s">
        <v>13</v>
      </c>
      <c r="E118" s="47" t="s">
        <v>305</v>
      </c>
      <c r="F118" s="175" t="s">
        <v>305</v>
      </c>
    </row>
    <row r="119" spans="1:6" ht="15.75">
      <c r="A119" s="113"/>
      <c r="B119" s="77" t="s">
        <v>600</v>
      </c>
      <c r="C119" s="77"/>
      <c r="D119" s="78"/>
      <c r="E119" s="66"/>
      <c r="F119" s="172"/>
    </row>
    <row r="120" spans="1:6">
      <c r="A120" s="114">
        <f>A118+1</f>
        <v>105</v>
      </c>
      <c r="B120" s="55" t="s">
        <v>601</v>
      </c>
      <c r="C120" s="53">
        <v>0.49</v>
      </c>
      <c r="D120" s="15" t="s">
        <v>13</v>
      </c>
      <c r="E120" s="44" t="s">
        <v>305</v>
      </c>
      <c r="F120" s="175" t="s">
        <v>305</v>
      </c>
    </row>
    <row r="121" spans="1:6" ht="15.6" customHeight="1">
      <c r="A121" s="113"/>
      <c r="B121" s="70" t="s">
        <v>567</v>
      </c>
      <c r="C121" s="71"/>
      <c r="D121" s="72"/>
      <c r="E121" s="69"/>
      <c r="F121" s="173"/>
    </row>
    <row r="122" spans="1:6">
      <c r="A122" s="110">
        <f>A120+1</f>
        <v>106</v>
      </c>
      <c r="B122" s="55" t="s">
        <v>480</v>
      </c>
      <c r="C122" s="122">
        <v>0.28000000000000003</v>
      </c>
      <c r="D122" s="39" t="s">
        <v>13</v>
      </c>
      <c r="E122" s="47" t="s">
        <v>305</v>
      </c>
      <c r="F122" s="175" t="s">
        <v>305</v>
      </c>
    </row>
    <row r="123" spans="1:6">
      <c r="A123" s="110">
        <f>A122+1</f>
        <v>107</v>
      </c>
      <c r="B123" s="51" t="s">
        <v>582</v>
      </c>
      <c r="C123" s="121">
        <v>1.84</v>
      </c>
      <c r="D123" s="46" t="s">
        <v>61</v>
      </c>
      <c r="E123" s="47" t="s">
        <v>306</v>
      </c>
      <c r="F123" s="175" t="s">
        <v>306</v>
      </c>
    </row>
    <row r="124" spans="1:6">
      <c r="A124" s="110">
        <f t="shared" ref="A124:A138" si="5">A123+1</f>
        <v>108</v>
      </c>
      <c r="B124" s="55" t="s">
        <v>481</v>
      </c>
      <c r="C124" s="122">
        <v>0.3</v>
      </c>
      <c r="D124" s="46" t="s">
        <v>61</v>
      </c>
      <c r="E124" s="47" t="s">
        <v>305</v>
      </c>
      <c r="F124" s="175" t="s">
        <v>305</v>
      </c>
    </row>
    <row r="125" spans="1:6">
      <c r="A125" s="110">
        <f t="shared" si="5"/>
        <v>109</v>
      </c>
      <c r="B125" s="57" t="s">
        <v>482</v>
      </c>
      <c r="C125" s="122">
        <v>2.63</v>
      </c>
      <c r="D125" s="46" t="s">
        <v>61</v>
      </c>
      <c r="E125" s="47" t="s">
        <v>304</v>
      </c>
      <c r="F125" s="175" t="s">
        <v>304</v>
      </c>
    </row>
    <row r="126" spans="1:6">
      <c r="A126" s="110">
        <f t="shared" si="5"/>
        <v>110</v>
      </c>
      <c r="B126" s="57" t="s">
        <v>483</v>
      </c>
      <c r="C126" s="122">
        <v>0.25</v>
      </c>
      <c r="D126" s="46" t="s">
        <v>13</v>
      </c>
      <c r="E126" s="47" t="s">
        <v>305</v>
      </c>
      <c r="F126" s="175" t="s">
        <v>305</v>
      </c>
    </row>
    <row r="127" spans="1:6">
      <c r="A127" s="110">
        <f t="shared" si="5"/>
        <v>111</v>
      </c>
      <c r="B127" s="57" t="s">
        <v>72</v>
      </c>
      <c r="C127" s="122">
        <v>0.31</v>
      </c>
      <c r="D127" s="46" t="s">
        <v>61</v>
      </c>
      <c r="E127" s="47" t="s">
        <v>305</v>
      </c>
      <c r="F127" s="175" t="s">
        <v>305</v>
      </c>
    </row>
    <row r="128" spans="1:6">
      <c r="A128" s="110">
        <f t="shared" si="5"/>
        <v>112</v>
      </c>
      <c r="B128" s="51" t="s">
        <v>484</v>
      </c>
      <c r="C128" s="121">
        <v>0.58399999999999996</v>
      </c>
      <c r="D128" s="39" t="s">
        <v>13</v>
      </c>
      <c r="E128" s="47" t="s">
        <v>305</v>
      </c>
      <c r="F128" s="175" t="s">
        <v>305</v>
      </c>
    </row>
    <row r="129" spans="1:6">
      <c r="A129" s="110">
        <f t="shared" si="5"/>
        <v>113</v>
      </c>
      <c r="B129" s="55" t="s">
        <v>474</v>
      </c>
      <c r="C129" s="122">
        <v>0.11</v>
      </c>
      <c r="D129" s="46" t="s">
        <v>61</v>
      </c>
      <c r="E129" s="47" t="s">
        <v>305</v>
      </c>
      <c r="F129" s="175" t="s">
        <v>305</v>
      </c>
    </row>
    <row r="130" spans="1:6">
      <c r="A130" s="110">
        <f t="shared" si="5"/>
        <v>114</v>
      </c>
      <c r="B130" s="55" t="s">
        <v>485</v>
      </c>
      <c r="C130" s="122">
        <v>0.17</v>
      </c>
      <c r="D130" s="46" t="s">
        <v>61</v>
      </c>
      <c r="E130" s="47" t="s">
        <v>305</v>
      </c>
      <c r="F130" s="175" t="s">
        <v>305</v>
      </c>
    </row>
    <row r="131" spans="1:6">
      <c r="A131" s="110">
        <f t="shared" si="5"/>
        <v>115</v>
      </c>
      <c r="B131" s="55" t="s">
        <v>486</v>
      </c>
      <c r="C131" s="122">
        <v>0.52</v>
      </c>
      <c r="D131" s="39" t="s">
        <v>13</v>
      </c>
      <c r="E131" s="47" t="s">
        <v>305</v>
      </c>
      <c r="F131" s="175" t="s">
        <v>305</v>
      </c>
    </row>
    <row r="132" spans="1:6">
      <c r="A132" s="110">
        <f t="shared" si="5"/>
        <v>116</v>
      </c>
      <c r="B132" s="55" t="s">
        <v>84</v>
      </c>
      <c r="C132" s="122">
        <v>0.115</v>
      </c>
      <c r="D132" s="39" t="s">
        <v>13</v>
      </c>
      <c r="E132" s="47" t="s">
        <v>305</v>
      </c>
      <c r="F132" s="175" t="s">
        <v>305</v>
      </c>
    </row>
    <row r="133" spans="1:6">
      <c r="A133" s="110">
        <f t="shared" si="5"/>
        <v>117</v>
      </c>
      <c r="B133" s="55" t="s">
        <v>487</v>
      </c>
      <c r="C133" s="53">
        <v>0.17</v>
      </c>
      <c r="D133" s="46" t="s">
        <v>364</v>
      </c>
      <c r="E133" s="47" t="s">
        <v>305</v>
      </c>
      <c r="F133" s="175" t="s">
        <v>305</v>
      </c>
    </row>
    <row r="134" spans="1:6">
      <c r="A134" s="110">
        <f t="shared" si="5"/>
        <v>118</v>
      </c>
      <c r="B134" s="57" t="s">
        <v>488</v>
      </c>
      <c r="C134" s="53">
        <v>0.33</v>
      </c>
      <c r="D134" s="46" t="s">
        <v>61</v>
      </c>
      <c r="E134" s="47" t="s">
        <v>304</v>
      </c>
      <c r="F134" s="175" t="s">
        <v>304</v>
      </c>
    </row>
    <row r="135" spans="1:6">
      <c r="A135" s="110">
        <f t="shared" si="5"/>
        <v>119</v>
      </c>
      <c r="B135" s="55" t="s">
        <v>586</v>
      </c>
      <c r="C135" s="53">
        <v>7.0000000000000007E-2</v>
      </c>
      <c r="D135" s="39" t="s">
        <v>13</v>
      </c>
      <c r="E135" s="47" t="s">
        <v>305</v>
      </c>
      <c r="F135" s="175" t="s">
        <v>305</v>
      </c>
    </row>
    <row r="136" spans="1:6">
      <c r="A136" s="110">
        <f t="shared" si="5"/>
        <v>120</v>
      </c>
      <c r="B136" s="55" t="s">
        <v>489</v>
      </c>
      <c r="C136" s="53">
        <v>0.36</v>
      </c>
      <c r="D136" s="39" t="s">
        <v>13</v>
      </c>
      <c r="E136" s="47" t="s">
        <v>305</v>
      </c>
      <c r="F136" s="175" t="s">
        <v>305</v>
      </c>
    </row>
    <row r="137" spans="1:6">
      <c r="A137" s="110">
        <f t="shared" si="5"/>
        <v>121</v>
      </c>
      <c r="B137" s="55" t="s">
        <v>490</v>
      </c>
      <c r="C137" s="53">
        <v>0.06</v>
      </c>
      <c r="D137" s="39" t="s">
        <v>13</v>
      </c>
      <c r="E137" s="47" t="s">
        <v>305</v>
      </c>
      <c r="F137" s="175" t="s">
        <v>305</v>
      </c>
    </row>
    <row r="138" spans="1:6">
      <c r="A138" s="110">
        <f t="shared" si="5"/>
        <v>122</v>
      </c>
      <c r="B138" s="55" t="s">
        <v>660</v>
      </c>
      <c r="C138" s="53">
        <v>0.2</v>
      </c>
      <c r="D138" s="39" t="s">
        <v>13</v>
      </c>
      <c r="E138" s="47" t="s">
        <v>305</v>
      </c>
      <c r="F138" s="175" t="s">
        <v>305</v>
      </c>
    </row>
    <row r="139" spans="1:6">
      <c r="A139" s="113"/>
      <c r="B139" s="67" t="s">
        <v>568</v>
      </c>
      <c r="C139" s="68"/>
      <c r="D139" s="48"/>
      <c r="E139" s="69"/>
      <c r="F139" s="173"/>
    </row>
    <row r="140" spans="1:6">
      <c r="A140" s="114">
        <f>A138+1</f>
        <v>123</v>
      </c>
      <c r="B140" s="55" t="s">
        <v>491</v>
      </c>
      <c r="C140" s="53">
        <v>0.76</v>
      </c>
      <c r="D140" s="46" t="s">
        <v>61</v>
      </c>
      <c r="E140" s="44" t="s">
        <v>305</v>
      </c>
      <c r="F140" s="175" t="s">
        <v>305</v>
      </c>
    </row>
    <row r="141" spans="1:6">
      <c r="A141" s="114">
        <f>A140+1</f>
        <v>124</v>
      </c>
      <c r="B141" s="55" t="s">
        <v>492</v>
      </c>
      <c r="C141" s="53">
        <v>0.24</v>
      </c>
      <c r="D141" s="15" t="s">
        <v>13</v>
      </c>
      <c r="E141" s="44" t="s">
        <v>305</v>
      </c>
      <c r="F141" s="175" t="s">
        <v>305</v>
      </c>
    </row>
    <row r="142" spans="1:6">
      <c r="A142" s="114">
        <f t="shared" ref="A142:A145" si="6">A141+1</f>
        <v>125</v>
      </c>
      <c r="B142" s="55" t="s">
        <v>493</v>
      </c>
      <c r="C142" s="53">
        <v>0.51</v>
      </c>
      <c r="D142" s="46" t="s">
        <v>61</v>
      </c>
      <c r="E142" s="44" t="s">
        <v>304</v>
      </c>
      <c r="F142" s="175" t="s">
        <v>304</v>
      </c>
    </row>
    <row r="143" spans="1:6">
      <c r="A143" s="114">
        <f t="shared" si="6"/>
        <v>126</v>
      </c>
      <c r="B143" s="55" t="s">
        <v>493</v>
      </c>
      <c r="C143" s="53">
        <v>0.25</v>
      </c>
      <c r="D143" s="15" t="s">
        <v>13</v>
      </c>
      <c r="E143" s="44" t="s">
        <v>305</v>
      </c>
      <c r="F143" s="175" t="s">
        <v>305</v>
      </c>
    </row>
    <row r="144" spans="1:6">
      <c r="A144" s="114">
        <f t="shared" si="6"/>
        <v>127</v>
      </c>
      <c r="B144" s="55" t="s">
        <v>92</v>
      </c>
      <c r="C144" s="53">
        <v>0.56999999999999995</v>
      </c>
      <c r="D144" s="46" t="s">
        <v>61</v>
      </c>
      <c r="E144" s="44" t="s">
        <v>305</v>
      </c>
      <c r="F144" s="175" t="s">
        <v>305</v>
      </c>
    </row>
    <row r="145" spans="1:6">
      <c r="A145" s="114">
        <f t="shared" si="6"/>
        <v>128</v>
      </c>
      <c r="B145" s="55" t="s">
        <v>494</v>
      </c>
      <c r="C145" s="53">
        <v>0.59</v>
      </c>
      <c r="D145" s="15" t="s">
        <v>13</v>
      </c>
      <c r="E145" s="44" t="s">
        <v>305</v>
      </c>
      <c r="F145" s="175" t="s">
        <v>305</v>
      </c>
    </row>
    <row r="146" spans="1:6">
      <c r="A146" s="113"/>
      <c r="B146" s="67" t="s">
        <v>569</v>
      </c>
      <c r="C146" s="68"/>
      <c r="D146" s="48"/>
      <c r="E146" s="69"/>
      <c r="F146" s="173"/>
    </row>
    <row r="147" spans="1:6">
      <c r="A147" s="114">
        <f>A145+1</f>
        <v>129</v>
      </c>
      <c r="B147" s="55" t="s">
        <v>495</v>
      </c>
      <c r="C147" s="53">
        <v>0.32</v>
      </c>
      <c r="D147" s="15" t="s">
        <v>13</v>
      </c>
      <c r="E147" s="44" t="s">
        <v>305</v>
      </c>
      <c r="F147" s="175" t="s">
        <v>305</v>
      </c>
    </row>
    <row r="148" spans="1:6">
      <c r="A148" s="114">
        <f>A147+1</f>
        <v>130</v>
      </c>
      <c r="B148" s="55" t="s">
        <v>496</v>
      </c>
      <c r="C148" s="53">
        <v>0.71</v>
      </c>
      <c r="D148" s="15" t="s">
        <v>13</v>
      </c>
      <c r="E148" s="44" t="s">
        <v>305</v>
      </c>
      <c r="F148" s="175" t="s">
        <v>305</v>
      </c>
    </row>
    <row r="149" spans="1:6">
      <c r="A149" s="114">
        <f t="shared" ref="A149:A154" si="7">A148+1</f>
        <v>131</v>
      </c>
      <c r="B149" s="55" t="s">
        <v>497</v>
      </c>
      <c r="C149" s="53">
        <v>1.2849999999999999</v>
      </c>
      <c r="D149" s="15" t="s">
        <v>13</v>
      </c>
      <c r="E149" s="44" t="s">
        <v>305</v>
      </c>
      <c r="F149" s="175" t="s">
        <v>305</v>
      </c>
    </row>
    <row r="150" spans="1:6">
      <c r="A150" s="114">
        <f t="shared" si="7"/>
        <v>132</v>
      </c>
      <c r="B150" s="55" t="s">
        <v>498</v>
      </c>
      <c r="C150" s="53">
        <v>4.2699999999999996</v>
      </c>
      <c r="D150" s="15" t="s">
        <v>13</v>
      </c>
      <c r="E150" s="44" t="s">
        <v>305</v>
      </c>
      <c r="F150" s="175" t="s">
        <v>305</v>
      </c>
    </row>
    <row r="151" spans="1:6">
      <c r="A151" s="114">
        <f t="shared" si="7"/>
        <v>133</v>
      </c>
      <c r="B151" s="55" t="s">
        <v>661</v>
      </c>
      <c r="C151" s="53">
        <f>0.97</f>
        <v>0.97</v>
      </c>
      <c r="D151" s="15" t="s">
        <v>13</v>
      </c>
      <c r="E151" s="44" t="s">
        <v>305</v>
      </c>
      <c r="F151" s="175" t="s">
        <v>305</v>
      </c>
    </row>
    <row r="152" spans="1:6">
      <c r="A152" s="114">
        <f t="shared" si="7"/>
        <v>134</v>
      </c>
      <c r="B152" s="55" t="s">
        <v>499</v>
      </c>
      <c r="C152" s="53">
        <f>2.29</f>
        <v>2.29</v>
      </c>
      <c r="D152" s="15" t="s">
        <v>13</v>
      </c>
      <c r="E152" s="44" t="s">
        <v>305</v>
      </c>
      <c r="F152" s="175" t="s">
        <v>305</v>
      </c>
    </row>
    <row r="153" spans="1:6">
      <c r="A153" s="114">
        <f t="shared" si="7"/>
        <v>135</v>
      </c>
      <c r="B153" s="55" t="s">
        <v>500</v>
      </c>
      <c r="C153" s="53">
        <v>3.73</v>
      </c>
      <c r="D153" s="15" t="s">
        <v>13</v>
      </c>
      <c r="E153" s="44" t="s">
        <v>305</v>
      </c>
      <c r="F153" s="175" t="s">
        <v>305</v>
      </c>
    </row>
    <row r="154" spans="1:6">
      <c r="A154" s="114">
        <f t="shared" si="7"/>
        <v>136</v>
      </c>
      <c r="B154" s="55" t="s">
        <v>501</v>
      </c>
      <c r="C154" s="53">
        <v>0.13</v>
      </c>
      <c r="D154" s="15" t="s">
        <v>13</v>
      </c>
      <c r="E154" s="44" t="s">
        <v>305</v>
      </c>
      <c r="F154" s="175" t="s">
        <v>305</v>
      </c>
    </row>
    <row r="155" spans="1:6">
      <c r="A155" s="113"/>
      <c r="B155" s="67" t="s">
        <v>570</v>
      </c>
      <c r="C155" s="68"/>
      <c r="D155" s="48"/>
      <c r="E155" s="69"/>
      <c r="F155" s="173"/>
    </row>
    <row r="156" spans="1:6">
      <c r="A156" s="114">
        <f>A154+1</f>
        <v>137</v>
      </c>
      <c r="B156" s="55" t="s">
        <v>502</v>
      </c>
      <c r="C156" s="53">
        <v>0.28000000000000003</v>
      </c>
      <c r="D156" s="46" t="s">
        <v>61</v>
      </c>
      <c r="E156" s="44" t="s">
        <v>305</v>
      </c>
      <c r="F156" s="175" t="s">
        <v>305</v>
      </c>
    </row>
    <row r="157" spans="1:6">
      <c r="A157" s="114">
        <f>A156+1</f>
        <v>138</v>
      </c>
      <c r="B157" s="55" t="s">
        <v>503</v>
      </c>
      <c r="C157" s="53">
        <v>0.51</v>
      </c>
      <c r="D157" s="46" t="s">
        <v>61</v>
      </c>
      <c r="E157" s="44" t="s">
        <v>305</v>
      </c>
      <c r="F157" s="175" t="s">
        <v>305</v>
      </c>
    </row>
    <row r="158" spans="1:6">
      <c r="A158" s="114">
        <f t="shared" ref="A158:A160" si="8">A157+1</f>
        <v>139</v>
      </c>
      <c r="B158" s="51" t="s">
        <v>504</v>
      </c>
      <c r="C158" s="50">
        <v>0.29499999999999998</v>
      </c>
      <c r="D158" s="43" t="s">
        <v>13</v>
      </c>
      <c r="E158" s="44" t="s">
        <v>305</v>
      </c>
      <c r="F158" s="175" t="s">
        <v>305</v>
      </c>
    </row>
    <row r="159" spans="1:6">
      <c r="A159" s="114">
        <f t="shared" si="8"/>
        <v>140</v>
      </c>
      <c r="B159" s="55" t="s">
        <v>505</v>
      </c>
      <c r="C159" s="53">
        <v>0.9</v>
      </c>
      <c r="D159" s="46" t="s">
        <v>61</v>
      </c>
      <c r="E159" s="44" t="s">
        <v>305</v>
      </c>
      <c r="F159" s="175" t="s">
        <v>305</v>
      </c>
    </row>
    <row r="160" spans="1:6" ht="25.5">
      <c r="A160" s="114">
        <f t="shared" si="8"/>
        <v>141</v>
      </c>
      <c r="B160" s="55" t="s">
        <v>506</v>
      </c>
      <c r="C160" s="53">
        <v>2.82</v>
      </c>
      <c r="D160" s="15" t="s">
        <v>662</v>
      </c>
      <c r="E160" s="44" t="s">
        <v>305</v>
      </c>
      <c r="F160" s="175" t="s">
        <v>305</v>
      </c>
    </row>
    <row r="161" spans="1:6" ht="14.45" customHeight="1">
      <c r="A161" s="115"/>
      <c r="B161" s="73" t="s">
        <v>571</v>
      </c>
      <c r="C161" s="74"/>
      <c r="D161" s="75"/>
      <c r="E161" s="76"/>
      <c r="F161" s="174"/>
    </row>
    <row r="162" spans="1:6">
      <c r="A162" s="110">
        <f>A160+1</f>
        <v>142</v>
      </c>
      <c r="B162" s="55" t="s">
        <v>507</v>
      </c>
      <c r="C162" s="53">
        <v>0.4</v>
      </c>
      <c r="D162" s="15" t="s">
        <v>13</v>
      </c>
      <c r="E162" s="44" t="s">
        <v>305</v>
      </c>
      <c r="F162" s="175" t="s">
        <v>305</v>
      </c>
    </row>
    <row r="163" spans="1:6">
      <c r="A163" s="110">
        <f>A162+1</f>
        <v>143</v>
      </c>
      <c r="B163" s="55" t="s">
        <v>508</v>
      </c>
      <c r="C163" s="53">
        <v>0.49399999999999999</v>
      </c>
      <c r="D163" s="15" t="s">
        <v>13</v>
      </c>
      <c r="E163" s="44" t="s">
        <v>305</v>
      </c>
      <c r="F163" s="175" t="s">
        <v>305</v>
      </c>
    </row>
    <row r="164" spans="1:6">
      <c r="A164" s="110">
        <f t="shared" ref="A164" si="9">A163+1</f>
        <v>144</v>
      </c>
      <c r="B164" s="55" t="s">
        <v>510</v>
      </c>
      <c r="C164" s="53">
        <v>1.085</v>
      </c>
      <c r="D164" s="15" t="s">
        <v>364</v>
      </c>
      <c r="E164" s="44" t="s">
        <v>305</v>
      </c>
      <c r="F164" s="175" t="s">
        <v>305</v>
      </c>
    </row>
    <row r="165" spans="1:6">
      <c r="A165" s="110">
        <f t="shared" ref="A165:A175" si="10">A164+1</f>
        <v>145</v>
      </c>
      <c r="B165" s="55" t="s">
        <v>258</v>
      </c>
      <c r="C165" s="53">
        <v>0.53</v>
      </c>
      <c r="D165" s="15" t="s">
        <v>364</v>
      </c>
      <c r="E165" s="44" t="s">
        <v>305</v>
      </c>
      <c r="F165" s="175" t="s">
        <v>305</v>
      </c>
    </row>
    <row r="166" spans="1:6">
      <c r="A166" s="110">
        <f t="shared" si="10"/>
        <v>146</v>
      </c>
      <c r="B166" s="55" t="s">
        <v>511</v>
      </c>
      <c r="C166" s="53">
        <v>0.33</v>
      </c>
      <c r="D166" s="15" t="s">
        <v>13</v>
      </c>
      <c r="E166" s="44" t="s">
        <v>305</v>
      </c>
      <c r="F166" s="175" t="s">
        <v>305</v>
      </c>
    </row>
    <row r="167" spans="1:6">
      <c r="A167" s="110">
        <f t="shared" si="10"/>
        <v>147</v>
      </c>
      <c r="B167" s="55" t="s">
        <v>512</v>
      </c>
      <c r="C167" s="53">
        <v>1.33</v>
      </c>
      <c r="D167" s="15" t="s">
        <v>13</v>
      </c>
      <c r="E167" s="44" t="s">
        <v>305</v>
      </c>
      <c r="F167" s="175" t="s">
        <v>305</v>
      </c>
    </row>
    <row r="168" spans="1:6">
      <c r="A168" s="110">
        <f t="shared" si="10"/>
        <v>148</v>
      </c>
      <c r="B168" s="55" t="s">
        <v>513</v>
      </c>
      <c r="C168" s="53">
        <v>0.31</v>
      </c>
      <c r="D168" s="15" t="s">
        <v>13</v>
      </c>
      <c r="E168" s="44" t="s">
        <v>305</v>
      </c>
      <c r="F168" s="175" t="s">
        <v>305</v>
      </c>
    </row>
    <row r="169" spans="1:6">
      <c r="A169" s="110">
        <f t="shared" si="10"/>
        <v>149</v>
      </c>
      <c r="B169" s="55" t="s">
        <v>514</v>
      </c>
      <c r="C169" s="53">
        <v>0.56999999999999995</v>
      </c>
      <c r="D169" s="15" t="s">
        <v>13</v>
      </c>
      <c r="E169" s="44" t="s">
        <v>305</v>
      </c>
      <c r="F169" s="175" t="s">
        <v>305</v>
      </c>
    </row>
    <row r="170" spans="1:6">
      <c r="A170" s="110">
        <f t="shared" si="10"/>
        <v>150</v>
      </c>
      <c r="B170" s="55" t="s">
        <v>509</v>
      </c>
      <c r="C170" s="53">
        <v>0.41</v>
      </c>
      <c r="D170" s="15" t="s">
        <v>13</v>
      </c>
      <c r="E170" s="44" t="s">
        <v>305</v>
      </c>
      <c r="F170" s="175" t="s">
        <v>305</v>
      </c>
    </row>
    <row r="171" spans="1:6">
      <c r="A171" s="110">
        <f t="shared" si="10"/>
        <v>151</v>
      </c>
      <c r="B171" s="51" t="s">
        <v>266</v>
      </c>
      <c r="C171" s="50">
        <v>0.22700000000000001</v>
      </c>
      <c r="D171" s="15" t="s">
        <v>13</v>
      </c>
      <c r="E171" s="44" t="s">
        <v>305</v>
      </c>
      <c r="F171" s="175" t="s">
        <v>305</v>
      </c>
    </row>
    <row r="172" spans="1:6">
      <c r="A172" s="110">
        <f t="shared" si="10"/>
        <v>152</v>
      </c>
      <c r="B172" s="55" t="s">
        <v>515</v>
      </c>
      <c r="C172" s="53">
        <v>0.24</v>
      </c>
      <c r="D172" s="15" t="s">
        <v>13</v>
      </c>
      <c r="E172" s="44" t="s">
        <v>305</v>
      </c>
      <c r="F172" s="175" t="s">
        <v>305</v>
      </c>
    </row>
    <row r="173" spans="1:6">
      <c r="A173" s="110">
        <f t="shared" si="10"/>
        <v>153</v>
      </c>
      <c r="B173" s="55" t="s">
        <v>516</v>
      </c>
      <c r="C173" s="53">
        <v>0.8</v>
      </c>
      <c r="D173" s="15" t="s">
        <v>13</v>
      </c>
      <c r="E173" s="44" t="s">
        <v>305</v>
      </c>
      <c r="F173" s="175" t="s">
        <v>305</v>
      </c>
    </row>
    <row r="174" spans="1:6">
      <c r="A174" s="110">
        <f t="shared" si="10"/>
        <v>154</v>
      </c>
      <c r="B174" s="55" t="s">
        <v>517</v>
      </c>
      <c r="C174" s="53">
        <v>2.09</v>
      </c>
      <c r="D174" s="15" t="s">
        <v>13</v>
      </c>
      <c r="E174" s="44" t="s">
        <v>305</v>
      </c>
      <c r="F174" s="175" t="s">
        <v>305</v>
      </c>
    </row>
    <row r="175" spans="1:6">
      <c r="A175" s="110">
        <f t="shared" si="10"/>
        <v>155</v>
      </c>
      <c r="B175" s="52" t="s">
        <v>518</v>
      </c>
      <c r="C175" s="53">
        <v>0.37</v>
      </c>
      <c r="D175" s="15" t="s">
        <v>13</v>
      </c>
      <c r="E175" s="44" t="s">
        <v>305</v>
      </c>
      <c r="F175" s="175" t="s">
        <v>305</v>
      </c>
    </row>
    <row r="176" spans="1:6" ht="15.75">
      <c r="A176" s="113"/>
      <c r="B176" s="77" t="s">
        <v>572</v>
      </c>
      <c r="C176" s="77"/>
      <c r="D176" s="78"/>
      <c r="E176" s="66"/>
      <c r="F176" s="172"/>
    </row>
    <row r="177" spans="1:6">
      <c r="A177" s="114">
        <f>A175+1</f>
        <v>156</v>
      </c>
      <c r="B177" s="55" t="s">
        <v>519</v>
      </c>
      <c r="C177" s="53">
        <v>1.08</v>
      </c>
      <c r="D177" s="15" t="s">
        <v>13</v>
      </c>
      <c r="E177" s="44" t="s">
        <v>305</v>
      </c>
      <c r="F177" s="175" t="s">
        <v>305</v>
      </c>
    </row>
    <row r="178" spans="1:6" ht="15.75">
      <c r="A178" s="113"/>
      <c r="B178" s="77" t="s">
        <v>573</v>
      </c>
      <c r="C178" s="77"/>
      <c r="D178" s="78"/>
      <c r="E178" s="66"/>
      <c r="F178" s="172"/>
    </row>
    <row r="179" spans="1:6">
      <c r="A179" s="114">
        <f>A177+1</f>
        <v>157</v>
      </c>
      <c r="B179" s="55" t="s">
        <v>520</v>
      </c>
      <c r="C179" s="53">
        <v>3.3250000000000002</v>
      </c>
      <c r="D179" s="15" t="s">
        <v>364</v>
      </c>
      <c r="E179" s="44" t="s">
        <v>305</v>
      </c>
      <c r="F179" s="175" t="s">
        <v>305</v>
      </c>
    </row>
    <row r="180" spans="1:6">
      <c r="A180" s="114">
        <f>A179+1</f>
        <v>158</v>
      </c>
      <c r="B180" s="55" t="s">
        <v>168</v>
      </c>
      <c r="C180" s="53">
        <v>0.17499999999999999</v>
      </c>
      <c r="D180" s="15" t="s">
        <v>13</v>
      </c>
      <c r="E180" s="44" t="s">
        <v>305</v>
      </c>
      <c r="F180" s="175" t="s">
        <v>305</v>
      </c>
    </row>
    <row r="181" spans="1:6">
      <c r="A181" s="114">
        <f t="shared" ref="A181:A214" si="11">A180+1</f>
        <v>159</v>
      </c>
      <c r="B181" s="55" t="s">
        <v>521</v>
      </c>
      <c r="C181" s="53">
        <v>0.70499999999999996</v>
      </c>
      <c r="D181" s="15" t="s">
        <v>13</v>
      </c>
      <c r="E181" s="44" t="s">
        <v>305</v>
      </c>
      <c r="F181" s="175" t="s">
        <v>305</v>
      </c>
    </row>
    <row r="182" spans="1:6">
      <c r="A182" s="114">
        <f t="shared" si="11"/>
        <v>160</v>
      </c>
      <c r="B182" s="55" t="s">
        <v>522</v>
      </c>
      <c r="C182" s="56">
        <v>0.8</v>
      </c>
      <c r="D182" s="27" t="s">
        <v>13</v>
      </c>
      <c r="E182" s="44" t="s">
        <v>305</v>
      </c>
      <c r="F182" s="175" t="s">
        <v>305</v>
      </c>
    </row>
    <row r="183" spans="1:6">
      <c r="A183" s="114">
        <f t="shared" si="11"/>
        <v>161</v>
      </c>
      <c r="B183" s="55" t="s">
        <v>523</v>
      </c>
      <c r="C183" s="53">
        <v>0.41499999999999998</v>
      </c>
      <c r="D183" s="27" t="s">
        <v>13</v>
      </c>
      <c r="E183" s="44" t="s">
        <v>305</v>
      </c>
      <c r="F183" s="175" t="s">
        <v>305</v>
      </c>
    </row>
    <row r="184" spans="1:6">
      <c r="A184" s="114">
        <f t="shared" si="11"/>
        <v>162</v>
      </c>
      <c r="B184" s="55" t="s">
        <v>320</v>
      </c>
      <c r="C184" s="53">
        <v>0.91</v>
      </c>
      <c r="D184" s="27" t="s">
        <v>13</v>
      </c>
      <c r="E184" s="44" t="s">
        <v>305</v>
      </c>
      <c r="F184" s="175" t="s">
        <v>305</v>
      </c>
    </row>
    <row r="185" spans="1:6">
      <c r="A185" s="114">
        <f t="shared" si="11"/>
        <v>163</v>
      </c>
      <c r="B185" s="55" t="s">
        <v>524</v>
      </c>
      <c r="C185" s="53">
        <v>0.35</v>
      </c>
      <c r="D185" s="39" t="s">
        <v>576</v>
      </c>
      <c r="E185" s="47" t="s">
        <v>305</v>
      </c>
      <c r="F185" s="175" t="s">
        <v>305</v>
      </c>
    </row>
    <row r="186" spans="1:6">
      <c r="A186" s="114">
        <f t="shared" si="11"/>
        <v>164</v>
      </c>
      <c r="B186" s="55" t="s">
        <v>525</v>
      </c>
      <c r="C186" s="53">
        <v>0.17499999999999999</v>
      </c>
      <c r="D186" s="27" t="s">
        <v>13</v>
      </c>
      <c r="E186" s="47" t="s">
        <v>305</v>
      </c>
      <c r="F186" s="175" t="s">
        <v>305</v>
      </c>
    </row>
    <row r="187" spans="1:6" ht="25.5">
      <c r="A187" s="114">
        <f t="shared" si="11"/>
        <v>165</v>
      </c>
      <c r="B187" s="55" t="s">
        <v>526</v>
      </c>
      <c r="C187" s="53">
        <v>0.25</v>
      </c>
      <c r="D187" s="15" t="s">
        <v>662</v>
      </c>
      <c r="E187" s="47" t="s">
        <v>305</v>
      </c>
      <c r="F187" s="175" t="s">
        <v>305</v>
      </c>
    </row>
    <row r="188" spans="1:6">
      <c r="A188" s="114">
        <f t="shared" si="11"/>
        <v>166</v>
      </c>
      <c r="B188" s="55" t="s">
        <v>527</v>
      </c>
      <c r="C188" s="53">
        <v>1.1399999999999999</v>
      </c>
      <c r="D188" s="15" t="s">
        <v>13</v>
      </c>
      <c r="E188" s="47" t="s">
        <v>305</v>
      </c>
      <c r="F188" s="175" t="s">
        <v>305</v>
      </c>
    </row>
    <row r="189" spans="1:6">
      <c r="A189" s="114">
        <f t="shared" si="11"/>
        <v>167</v>
      </c>
      <c r="B189" s="55" t="s">
        <v>528</v>
      </c>
      <c r="C189" s="123">
        <f>8.59-C190</f>
        <v>7.59</v>
      </c>
      <c r="D189" s="46" t="s">
        <v>61</v>
      </c>
      <c r="E189" s="44" t="s">
        <v>305</v>
      </c>
      <c r="F189" s="175" t="s">
        <v>305</v>
      </c>
    </row>
    <row r="190" spans="1:6">
      <c r="A190" s="114">
        <f t="shared" si="11"/>
        <v>168</v>
      </c>
      <c r="B190" s="51" t="s">
        <v>529</v>
      </c>
      <c r="C190" s="54">
        <v>1</v>
      </c>
      <c r="D190" s="46" t="s">
        <v>61</v>
      </c>
      <c r="E190" s="44" t="s">
        <v>306</v>
      </c>
      <c r="F190" s="175" t="s">
        <v>306</v>
      </c>
    </row>
    <row r="191" spans="1:6">
      <c r="A191" s="114">
        <f t="shared" si="11"/>
        <v>169</v>
      </c>
      <c r="B191" s="55" t="s">
        <v>530</v>
      </c>
      <c r="C191" s="53">
        <v>0.80500000000000005</v>
      </c>
      <c r="D191" s="27" t="s">
        <v>13</v>
      </c>
      <c r="E191" s="44" t="s">
        <v>305</v>
      </c>
      <c r="F191" s="175" t="s">
        <v>305</v>
      </c>
    </row>
    <row r="192" spans="1:6">
      <c r="A192" s="114">
        <f t="shared" si="11"/>
        <v>170</v>
      </c>
      <c r="B192" s="105" t="s">
        <v>531</v>
      </c>
      <c r="C192" s="124">
        <v>2.8</v>
      </c>
      <c r="D192" s="46" t="s">
        <v>61</v>
      </c>
      <c r="E192" s="44" t="s">
        <v>306</v>
      </c>
      <c r="F192" s="175" t="s">
        <v>306</v>
      </c>
    </row>
    <row r="193" spans="1:6">
      <c r="A193" s="114">
        <f t="shared" si="11"/>
        <v>171</v>
      </c>
      <c r="B193" s="131" t="s">
        <v>532</v>
      </c>
      <c r="C193" s="123">
        <f>3.67-C192</f>
        <v>0.87000000000000011</v>
      </c>
      <c r="D193" s="46" t="s">
        <v>61</v>
      </c>
      <c r="E193" s="44" t="s">
        <v>305</v>
      </c>
      <c r="F193" s="175" t="s">
        <v>305</v>
      </c>
    </row>
    <row r="194" spans="1:6" ht="25.5">
      <c r="A194" s="114">
        <f t="shared" si="11"/>
        <v>172</v>
      </c>
      <c r="B194" s="131" t="s">
        <v>533</v>
      </c>
      <c r="C194" s="53">
        <v>1.17</v>
      </c>
      <c r="D194" s="15" t="s">
        <v>662</v>
      </c>
      <c r="E194" s="44" t="s">
        <v>305</v>
      </c>
      <c r="F194" s="175" t="s">
        <v>305</v>
      </c>
    </row>
    <row r="195" spans="1:6">
      <c r="A195" s="114">
        <f t="shared" si="11"/>
        <v>173</v>
      </c>
      <c r="B195" s="55" t="s">
        <v>30</v>
      </c>
      <c r="C195" s="53">
        <v>0.56999999999999995</v>
      </c>
      <c r="D195" s="27" t="s">
        <v>13</v>
      </c>
      <c r="E195" s="44" t="s">
        <v>305</v>
      </c>
      <c r="F195" s="175" t="s">
        <v>305</v>
      </c>
    </row>
    <row r="196" spans="1:6">
      <c r="A196" s="114">
        <f t="shared" si="11"/>
        <v>174</v>
      </c>
      <c r="B196" s="55" t="s">
        <v>534</v>
      </c>
      <c r="C196" s="53">
        <v>0.55000000000000004</v>
      </c>
      <c r="D196" s="27" t="s">
        <v>13</v>
      </c>
      <c r="E196" s="44" t="s">
        <v>305</v>
      </c>
      <c r="F196" s="175" t="s">
        <v>305</v>
      </c>
    </row>
    <row r="197" spans="1:6">
      <c r="A197" s="114">
        <f t="shared" si="11"/>
        <v>175</v>
      </c>
      <c r="B197" s="51" t="s">
        <v>535</v>
      </c>
      <c r="C197" s="50">
        <v>3.7</v>
      </c>
      <c r="D197" s="46" t="s">
        <v>61</v>
      </c>
      <c r="E197" s="44" t="s">
        <v>306</v>
      </c>
      <c r="F197" s="175" t="s">
        <v>306</v>
      </c>
    </row>
    <row r="198" spans="1:6">
      <c r="A198" s="114">
        <f t="shared" si="11"/>
        <v>176</v>
      </c>
      <c r="B198" s="51" t="s">
        <v>602</v>
      </c>
      <c r="C198" s="50">
        <v>0.36799999999999999</v>
      </c>
      <c r="D198" s="46" t="s">
        <v>61</v>
      </c>
      <c r="E198" s="45" t="s">
        <v>306</v>
      </c>
      <c r="F198" s="176" t="s">
        <v>306</v>
      </c>
    </row>
    <row r="199" spans="1:6">
      <c r="A199" s="114">
        <f t="shared" si="11"/>
        <v>177</v>
      </c>
      <c r="B199" s="55" t="s">
        <v>537</v>
      </c>
      <c r="C199" s="53">
        <v>0.38500000000000001</v>
      </c>
      <c r="D199" s="15" t="s">
        <v>576</v>
      </c>
      <c r="E199" s="44" t="s">
        <v>305</v>
      </c>
      <c r="F199" s="175" t="s">
        <v>305</v>
      </c>
    </row>
    <row r="200" spans="1:6">
      <c r="A200" s="114">
        <f t="shared" si="11"/>
        <v>178</v>
      </c>
      <c r="B200" s="55" t="s">
        <v>536</v>
      </c>
      <c r="C200" s="53">
        <v>5.26</v>
      </c>
      <c r="D200" s="15" t="s">
        <v>13</v>
      </c>
      <c r="E200" s="44" t="s">
        <v>305</v>
      </c>
      <c r="F200" s="175" t="s">
        <v>305</v>
      </c>
    </row>
    <row r="201" spans="1:6">
      <c r="A201" s="114">
        <f t="shared" si="11"/>
        <v>179</v>
      </c>
      <c r="B201" s="49" t="s">
        <v>603</v>
      </c>
      <c r="C201" s="50">
        <v>0.18</v>
      </c>
      <c r="D201" s="27" t="s">
        <v>13</v>
      </c>
      <c r="E201" s="44" t="s">
        <v>305</v>
      </c>
      <c r="F201" s="175" t="s">
        <v>305</v>
      </c>
    </row>
    <row r="202" spans="1:6">
      <c r="A202" s="114">
        <f t="shared" si="11"/>
        <v>180</v>
      </c>
      <c r="B202" s="49" t="s">
        <v>538</v>
      </c>
      <c r="C202" s="50">
        <v>0.47</v>
      </c>
      <c r="D202" s="27" t="s">
        <v>13</v>
      </c>
      <c r="E202" s="44" t="s">
        <v>305</v>
      </c>
      <c r="F202" s="175" t="s">
        <v>305</v>
      </c>
    </row>
    <row r="203" spans="1:6">
      <c r="A203" s="114">
        <f t="shared" si="11"/>
        <v>181</v>
      </c>
      <c r="B203" s="49" t="s">
        <v>539</v>
      </c>
      <c r="C203" s="50">
        <v>0.28999999999999998</v>
      </c>
      <c r="D203" s="27" t="s">
        <v>13</v>
      </c>
      <c r="E203" s="44" t="s">
        <v>305</v>
      </c>
      <c r="F203" s="175" t="s">
        <v>305</v>
      </c>
    </row>
    <row r="204" spans="1:6">
      <c r="A204" s="114">
        <f t="shared" si="11"/>
        <v>182</v>
      </c>
      <c r="B204" s="49" t="s">
        <v>540</v>
      </c>
      <c r="C204" s="50">
        <v>0.08</v>
      </c>
      <c r="D204" s="27" t="s">
        <v>13</v>
      </c>
      <c r="E204" s="44" t="s">
        <v>305</v>
      </c>
      <c r="F204" s="175" t="s">
        <v>305</v>
      </c>
    </row>
    <row r="205" spans="1:6">
      <c r="A205" s="114">
        <f t="shared" si="11"/>
        <v>183</v>
      </c>
      <c r="B205" s="49" t="s">
        <v>541</v>
      </c>
      <c r="C205" s="50">
        <v>0.31</v>
      </c>
      <c r="D205" s="27" t="s">
        <v>13</v>
      </c>
      <c r="E205" s="44" t="s">
        <v>305</v>
      </c>
      <c r="F205" s="175" t="s">
        <v>305</v>
      </c>
    </row>
    <row r="206" spans="1:6">
      <c r="A206" s="114">
        <f t="shared" si="11"/>
        <v>184</v>
      </c>
      <c r="B206" s="49" t="s">
        <v>542</v>
      </c>
      <c r="C206" s="50">
        <v>0.37</v>
      </c>
      <c r="D206" s="27" t="s">
        <v>13</v>
      </c>
      <c r="E206" s="44" t="s">
        <v>305</v>
      </c>
      <c r="F206" s="175" t="s">
        <v>305</v>
      </c>
    </row>
    <row r="207" spans="1:6">
      <c r="A207" s="114">
        <f t="shared" si="11"/>
        <v>185</v>
      </c>
      <c r="B207" s="49" t="s">
        <v>543</v>
      </c>
      <c r="C207" s="50">
        <v>0.31</v>
      </c>
      <c r="D207" s="27" t="s">
        <v>13</v>
      </c>
      <c r="E207" s="44" t="s">
        <v>305</v>
      </c>
      <c r="F207" s="175" t="s">
        <v>305</v>
      </c>
    </row>
    <row r="208" spans="1:6">
      <c r="A208" s="114">
        <f t="shared" si="11"/>
        <v>186</v>
      </c>
      <c r="B208" s="49" t="s">
        <v>544</v>
      </c>
      <c r="C208" s="50">
        <v>0.28999999999999998</v>
      </c>
      <c r="D208" s="27" t="s">
        <v>13</v>
      </c>
      <c r="E208" s="44" t="s">
        <v>305</v>
      </c>
      <c r="F208" s="175" t="s">
        <v>305</v>
      </c>
    </row>
    <row r="209" spans="1:6">
      <c r="A209" s="114">
        <f t="shared" si="11"/>
        <v>187</v>
      </c>
      <c r="B209" s="49" t="s">
        <v>545</v>
      </c>
      <c r="C209" s="50">
        <v>0.19</v>
      </c>
      <c r="D209" s="27" t="s">
        <v>13</v>
      </c>
      <c r="E209" s="44" t="s">
        <v>305</v>
      </c>
      <c r="F209" s="175" t="s">
        <v>305</v>
      </c>
    </row>
    <row r="210" spans="1:6">
      <c r="A210" s="114">
        <f t="shared" si="11"/>
        <v>188</v>
      </c>
      <c r="B210" s="55" t="s">
        <v>546</v>
      </c>
      <c r="C210" s="53">
        <v>2.2400000000000002</v>
      </c>
      <c r="D210" s="15" t="s">
        <v>13</v>
      </c>
      <c r="E210" s="44" t="s">
        <v>305</v>
      </c>
      <c r="F210" s="175" t="s">
        <v>305</v>
      </c>
    </row>
    <row r="211" spans="1:6">
      <c r="A211" s="114">
        <f t="shared" si="11"/>
        <v>189</v>
      </c>
      <c r="B211" s="55" t="s">
        <v>547</v>
      </c>
      <c r="C211" s="53">
        <v>1.85</v>
      </c>
      <c r="D211" s="15" t="s">
        <v>13</v>
      </c>
      <c r="E211" s="44" t="s">
        <v>305</v>
      </c>
      <c r="F211" s="175" t="s">
        <v>305</v>
      </c>
    </row>
    <row r="212" spans="1:6">
      <c r="A212" s="114">
        <f t="shared" ref="A212:A215" si="12">A211+1</f>
        <v>190</v>
      </c>
      <c r="B212" s="55" t="s">
        <v>548</v>
      </c>
      <c r="C212" s="53">
        <v>9.15</v>
      </c>
      <c r="D212" s="15" t="s">
        <v>13</v>
      </c>
      <c r="E212" s="44" t="s">
        <v>305</v>
      </c>
      <c r="F212" s="175" t="s">
        <v>305</v>
      </c>
    </row>
    <row r="213" spans="1:6">
      <c r="A213" s="114">
        <f t="shared" si="11"/>
        <v>191</v>
      </c>
      <c r="B213" s="55" t="s">
        <v>549</v>
      </c>
      <c r="C213" s="53">
        <v>0.41</v>
      </c>
      <c r="D213" s="27" t="s">
        <v>13</v>
      </c>
      <c r="E213" s="44" t="s">
        <v>305</v>
      </c>
      <c r="F213" s="175" t="s">
        <v>305</v>
      </c>
    </row>
    <row r="214" spans="1:6">
      <c r="A214" s="114">
        <f t="shared" si="11"/>
        <v>192</v>
      </c>
      <c r="B214" s="49" t="s">
        <v>199</v>
      </c>
      <c r="C214" s="50">
        <v>0.18</v>
      </c>
      <c r="D214" s="27" t="s">
        <v>13</v>
      </c>
      <c r="E214" s="44" t="s">
        <v>305</v>
      </c>
      <c r="F214" s="175" t="s">
        <v>305</v>
      </c>
    </row>
    <row r="215" spans="1:6">
      <c r="A215" s="114">
        <f t="shared" si="12"/>
        <v>193</v>
      </c>
      <c r="B215" s="49" t="s">
        <v>67</v>
      </c>
      <c r="C215" s="50">
        <v>0.185</v>
      </c>
      <c r="D215" s="27" t="s">
        <v>13</v>
      </c>
      <c r="E215" s="44" t="s">
        <v>305</v>
      </c>
      <c r="F215" s="175" t="s">
        <v>305</v>
      </c>
    </row>
    <row r="216" spans="1:6" ht="15.6" customHeight="1">
      <c r="A216" s="113"/>
      <c r="B216" s="70" t="s">
        <v>574</v>
      </c>
      <c r="C216" s="71"/>
      <c r="D216" s="72"/>
      <c r="E216" s="69"/>
      <c r="F216" s="173"/>
    </row>
    <row r="217" spans="1:6">
      <c r="A217" s="114">
        <f>A215+1</f>
        <v>194</v>
      </c>
      <c r="B217" s="55" t="s">
        <v>550</v>
      </c>
      <c r="C217" s="53">
        <v>0.19500000000000001</v>
      </c>
      <c r="D217" s="46" t="s">
        <v>61</v>
      </c>
      <c r="E217" s="44" t="s">
        <v>305</v>
      </c>
      <c r="F217" s="175" t="s">
        <v>305</v>
      </c>
    </row>
    <row r="218" spans="1:6">
      <c r="A218" s="114">
        <f>A217+1</f>
        <v>195</v>
      </c>
      <c r="B218" s="55" t="s">
        <v>551</v>
      </c>
      <c r="C218" s="53">
        <v>7.0000000000000007E-2</v>
      </c>
      <c r="D218" s="15" t="s">
        <v>13</v>
      </c>
      <c r="E218" s="44" t="s">
        <v>305</v>
      </c>
      <c r="F218" s="175" t="s">
        <v>305</v>
      </c>
    </row>
    <row r="219" spans="1:6">
      <c r="A219" s="114">
        <f t="shared" ref="A219:A231" si="13">A218+1</f>
        <v>196</v>
      </c>
      <c r="B219" s="55" t="s">
        <v>552</v>
      </c>
      <c r="C219" s="56">
        <v>1.42</v>
      </c>
      <c r="D219" s="15" t="s">
        <v>364</v>
      </c>
      <c r="E219" s="44" t="s">
        <v>305</v>
      </c>
      <c r="F219" s="175" t="s">
        <v>305</v>
      </c>
    </row>
    <row r="220" spans="1:6">
      <c r="A220" s="114">
        <f t="shared" si="13"/>
        <v>197</v>
      </c>
      <c r="B220" s="55" t="s">
        <v>553</v>
      </c>
      <c r="C220" s="53">
        <v>0.14499999999999999</v>
      </c>
      <c r="D220" s="15" t="s">
        <v>13</v>
      </c>
      <c r="E220" s="44" t="s">
        <v>305</v>
      </c>
      <c r="F220" s="175" t="s">
        <v>305</v>
      </c>
    </row>
    <row r="221" spans="1:6">
      <c r="A221" s="114">
        <f t="shared" si="13"/>
        <v>198</v>
      </c>
      <c r="B221" s="55" t="s">
        <v>349</v>
      </c>
      <c r="C221" s="53">
        <v>0.315</v>
      </c>
      <c r="D221" s="46" t="s">
        <v>61</v>
      </c>
      <c r="E221" s="44" t="s">
        <v>305</v>
      </c>
      <c r="F221" s="175" t="s">
        <v>305</v>
      </c>
    </row>
    <row r="222" spans="1:6">
      <c r="A222" s="114">
        <f t="shared" si="13"/>
        <v>199</v>
      </c>
      <c r="B222" s="55" t="s">
        <v>554</v>
      </c>
      <c r="C222" s="53">
        <v>0.16</v>
      </c>
      <c r="D222" s="46" t="s">
        <v>61</v>
      </c>
      <c r="E222" s="44" t="s">
        <v>305</v>
      </c>
      <c r="F222" s="175" t="s">
        <v>305</v>
      </c>
    </row>
    <row r="223" spans="1:6">
      <c r="A223" s="114">
        <f t="shared" si="13"/>
        <v>200</v>
      </c>
      <c r="B223" s="55" t="s">
        <v>555</v>
      </c>
      <c r="C223" s="53">
        <v>0.81</v>
      </c>
      <c r="D223" s="46" t="s">
        <v>61</v>
      </c>
      <c r="E223" s="44" t="s">
        <v>305</v>
      </c>
      <c r="F223" s="175" t="s">
        <v>305</v>
      </c>
    </row>
    <row r="224" spans="1:6">
      <c r="A224" s="114">
        <f t="shared" si="13"/>
        <v>201</v>
      </c>
      <c r="B224" s="55" t="s">
        <v>556</v>
      </c>
      <c r="C224" s="53">
        <v>0.39500000000000002</v>
      </c>
      <c r="D224" s="15" t="s">
        <v>13</v>
      </c>
      <c r="E224" s="44" t="s">
        <v>305</v>
      </c>
      <c r="F224" s="175" t="s">
        <v>305</v>
      </c>
    </row>
    <row r="225" spans="1:6">
      <c r="A225" s="114">
        <f t="shared" si="13"/>
        <v>202</v>
      </c>
      <c r="B225" s="55" t="s">
        <v>557</v>
      </c>
      <c r="C225" s="53">
        <v>1.38</v>
      </c>
      <c r="D225" s="15" t="s">
        <v>13</v>
      </c>
      <c r="E225" s="44" t="s">
        <v>305</v>
      </c>
      <c r="F225" s="175" t="s">
        <v>305</v>
      </c>
    </row>
    <row r="226" spans="1:6">
      <c r="A226" s="114">
        <f t="shared" si="13"/>
        <v>203</v>
      </c>
      <c r="B226" s="51" t="s">
        <v>604</v>
      </c>
      <c r="C226" s="54">
        <v>0.06</v>
      </c>
      <c r="D226" s="15" t="s">
        <v>13</v>
      </c>
      <c r="E226" s="44" t="s">
        <v>305</v>
      </c>
      <c r="F226" s="175" t="s">
        <v>305</v>
      </c>
    </row>
    <row r="227" spans="1:6">
      <c r="A227" s="114">
        <f t="shared" si="13"/>
        <v>204</v>
      </c>
      <c r="B227" s="51" t="s">
        <v>558</v>
      </c>
      <c r="C227" s="54">
        <v>1</v>
      </c>
      <c r="D227" s="46" t="s">
        <v>61</v>
      </c>
      <c r="E227" s="45" t="s">
        <v>304</v>
      </c>
      <c r="F227" s="176" t="s">
        <v>304</v>
      </c>
    </row>
    <row r="228" spans="1:6">
      <c r="A228" s="114">
        <f t="shared" si="13"/>
        <v>205</v>
      </c>
      <c r="B228" s="55" t="s">
        <v>559</v>
      </c>
      <c r="C228" s="53">
        <v>0.12</v>
      </c>
      <c r="D228" s="46" t="s">
        <v>61</v>
      </c>
      <c r="E228" s="44" t="s">
        <v>305</v>
      </c>
      <c r="F228" s="175" t="s">
        <v>305</v>
      </c>
    </row>
    <row r="229" spans="1:6">
      <c r="A229" s="114">
        <f t="shared" si="13"/>
        <v>206</v>
      </c>
      <c r="B229" s="55" t="s">
        <v>560</v>
      </c>
      <c r="C229" s="53">
        <v>0.45</v>
      </c>
      <c r="D229" s="15" t="s">
        <v>13</v>
      </c>
      <c r="E229" s="44" t="s">
        <v>305</v>
      </c>
      <c r="F229" s="175" t="s">
        <v>305</v>
      </c>
    </row>
    <row r="230" spans="1:6">
      <c r="A230" s="114">
        <f t="shared" si="13"/>
        <v>207</v>
      </c>
      <c r="B230" s="55" t="s">
        <v>561</v>
      </c>
      <c r="C230" s="53">
        <v>0.46500000000000002</v>
      </c>
      <c r="D230" s="15" t="s">
        <v>13</v>
      </c>
      <c r="E230" s="44" t="s">
        <v>305</v>
      </c>
      <c r="F230" s="175" t="s">
        <v>305</v>
      </c>
    </row>
    <row r="231" spans="1:6">
      <c r="A231" s="114">
        <f t="shared" si="13"/>
        <v>208</v>
      </c>
      <c r="B231" s="55" t="s">
        <v>562</v>
      </c>
      <c r="C231" s="53">
        <v>0.4</v>
      </c>
      <c r="D231" s="15" t="s">
        <v>13</v>
      </c>
      <c r="E231" s="44" t="s">
        <v>305</v>
      </c>
      <c r="F231" s="175" t="s">
        <v>305</v>
      </c>
    </row>
    <row r="232" spans="1:6" ht="15" thickBot="1">
      <c r="A232" s="126">
        <f>A231+1</f>
        <v>209</v>
      </c>
      <c r="B232" s="130" t="s">
        <v>66</v>
      </c>
      <c r="C232" s="80">
        <v>0.56200000000000006</v>
      </c>
      <c r="D232" s="81" t="s">
        <v>61</v>
      </c>
      <c r="E232" s="127" t="s">
        <v>305</v>
      </c>
      <c r="F232" s="177" t="s">
        <v>305</v>
      </c>
    </row>
    <row r="233" spans="1:6" ht="21" customHeight="1" thickBot="1">
      <c r="A233" s="116"/>
      <c r="B233" s="84" t="s">
        <v>322</v>
      </c>
      <c r="C233" s="79"/>
      <c r="D233" s="128" t="s">
        <v>306</v>
      </c>
      <c r="E233" s="109">
        <f>SUMIF(E12:E232,D233,C12:C232)</f>
        <v>16.207999999999998</v>
      </c>
      <c r="F233" s="178">
        <f>SUMIF(F12:F232,D233,C12:C232)</f>
        <v>16.207999999999998</v>
      </c>
    </row>
    <row r="234" spans="1:6" ht="18.600000000000001" customHeight="1" thickBot="1">
      <c r="A234" s="117"/>
      <c r="B234" s="85" t="s">
        <v>323</v>
      </c>
      <c r="C234" s="79"/>
      <c r="D234" s="125" t="s">
        <v>304</v>
      </c>
      <c r="E234" s="109">
        <f ca="1">SUMIF(E12:E233,D234,C12:C232)</f>
        <v>20.715</v>
      </c>
      <c r="F234" s="178">
        <f>SUMIF(F12:F232,D234,C12:C232)</f>
        <v>20.715</v>
      </c>
    </row>
    <row r="235" spans="1:6" ht="13.15" customHeight="1" thickBot="1">
      <c r="A235" s="117"/>
      <c r="B235" s="86" t="s">
        <v>324</v>
      </c>
      <c r="C235" s="79"/>
      <c r="D235" s="125" t="s">
        <v>305</v>
      </c>
      <c r="E235" s="109">
        <f>SUMIF(E12:E232,D235,C12:C232)</f>
        <v>123.67000000000004</v>
      </c>
      <c r="F235" s="178">
        <f>SUMIF(F12:F232,D235,C12:C232)</f>
        <v>123.67000000000004</v>
      </c>
    </row>
    <row r="236" spans="1:6" ht="15.75" thickBot="1">
      <c r="A236" s="118"/>
      <c r="B236" s="87" t="s">
        <v>563</v>
      </c>
      <c r="C236" s="82"/>
      <c r="D236" s="104"/>
      <c r="E236" s="82">
        <f ca="1">E233+E234+E235</f>
        <v>160.59300000000005</v>
      </c>
      <c r="F236" s="179">
        <f>SUM(C12:C232)</f>
        <v>160.59299999999996</v>
      </c>
    </row>
    <row r="238" spans="1:6">
      <c r="F238" s="108"/>
    </row>
    <row r="239" spans="1:6">
      <c r="F239" s="108"/>
    </row>
    <row r="240" spans="1:6">
      <c r="F240" s="108"/>
    </row>
    <row r="245" spans="2:3">
      <c r="B245" s="107"/>
      <c r="C245" s="106"/>
    </row>
    <row r="246" spans="2:3">
      <c r="B246" s="107"/>
      <c r="C246" s="108"/>
    </row>
    <row r="247" spans="2:3">
      <c r="B247" s="107"/>
      <c r="C247" s="108"/>
    </row>
    <row r="251" spans="2:3">
      <c r="C251" s="106"/>
    </row>
    <row r="252" spans="2:3">
      <c r="C252" s="106"/>
    </row>
    <row r="253" spans="2:3">
      <c r="C253" s="108"/>
    </row>
    <row r="255" spans="2:3">
      <c r="C255" s="106"/>
    </row>
  </sheetData>
  <mergeCells count="7">
    <mergeCell ref="A10:F10"/>
    <mergeCell ref="A4:A9"/>
    <mergeCell ref="B4:B9"/>
    <mergeCell ref="C4:C9"/>
    <mergeCell ref="D4:D9"/>
    <mergeCell ref="F4:F9"/>
    <mergeCell ref="E4:E9"/>
  </mergeCells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480"/>
  <sheetViews>
    <sheetView tabSelected="1" zoomScale="145" zoomScaleNormal="145" workbookViewId="0"/>
  </sheetViews>
  <sheetFormatPr defaultColWidth="8" defaultRowHeight="12.75"/>
  <cols>
    <col min="1" max="1" width="3.625" style="6" customWidth="1"/>
    <col min="2" max="2" width="45.75" style="6" customWidth="1"/>
    <col min="3" max="3" width="9.875" style="7" customWidth="1"/>
    <col min="4" max="4" width="12.25" style="6" customWidth="1"/>
    <col min="5" max="5" width="10.25" style="6" customWidth="1"/>
    <col min="6" max="6" width="9.625" style="6" customWidth="1"/>
    <col min="7" max="9" width="8" style="6"/>
    <col min="10" max="10" width="9.625" style="6" customWidth="1"/>
    <col min="11" max="16384" width="8" style="6"/>
  </cols>
  <sheetData>
    <row r="1" spans="1:58" s="1" customFormat="1" ht="27.75" customHeight="1">
      <c r="A1" s="2"/>
      <c r="B1" s="229" t="s">
        <v>581</v>
      </c>
      <c r="C1" s="229"/>
      <c r="D1" s="229"/>
      <c r="E1" s="229"/>
      <c r="F1" s="229"/>
    </row>
    <row r="2" spans="1:58" s="1" customFormat="1" ht="12.75" customHeight="1">
      <c r="A2" s="2"/>
      <c r="B2" s="229"/>
      <c r="C2" s="229"/>
      <c r="D2" s="229"/>
      <c r="E2" s="229"/>
      <c r="F2" s="229"/>
    </row>
    <row r="3" spans="1:58" s="1" customFormat="1" ht="13.5" customHeight="1" thickBot="1">
      <c r="A3" s="2"/>
      <c r="B3" s="3"/>
      <c r="C3" s="3"/>
      <c r="D3" s="3"/>
      <c r="E3" s="3"/>
      <c r="F3" s="3"/>
    </row>
    <row r="4" spans="1:58" s="1" customFormat="1" ht="13.5" customHeight="1">
      <c r="A4" s="230" t="s">
        <v>0</v>
      </c>
      <c r="B4" s="233" t="s">
        <v>1</v>
      </c>
      <c r="C4" s="236" t="s">
        <v>2</v>
      </c>
      <c r="D4" s="236" t="s">
        <v>3</v>
      </c>
      <c r="E4" s="239" t="s">
        <v>368</v>
      </c>
      <c r="F4" s="242" t="s">
        <v>367</v>
      </c>
    </row>
    <row r="5" spans="1:58" s="1" customFormat="1" ht="13.5" customHeight="1">
      <c r="A5" s="231"/>
      <c r="B5" s="234"/>
      <c r="C5" s="237"/>
      <c r="D5" s="237"/>
      <c r="E5" s="240"/>
      <c r="F5" s="243"/>
    </row>
    <row r="6" spans="1:58" s="1" customFormat="1" ht="13.5" customHeight="1">
      <c r="A6" s="231"/>
      <c r="B6" s="234"/>
      <c r="C6" s="237"/>
      <c r="D6" s="237"/>
      <c r="E6" s="240"/>
      <c r="F6" s="243"/>
      <c r="J6" s="120"/>
    </row>
    <row r="7" spans="1:58" s="1" customFormat="1" ht="13.5" customHeight="1">
      <c r="A7" s="231"/>
      <c r="B7" s="234"/>
      <c r="C7" s="237"/>
      <c r="D7" s="237"/>
      <c r="E7" s="240"/>
      <c r="F7" s="243"/>
      <c r="H7"/>
    </row>
    <row r="8" spans="1:58" s="1" customFormat="1" ht="12.75" customHeight="1">
      <c r="A8" s="231"/>
      <c r="B8" s="234"/>
      <c r="C8" s="237"/>
      <c r="D8" s="237"/>
      <c r="E8" s="240"/>
      <c r="F8" s="243"/>
    </row>
    <row r="9" spans="1:58" s="1" customFormat="1" ht="13.5" customHeight="1" thickBot="1">
      <c r="A9" s="232"/>
      <c r="B9" s="235"/>
      <c r="C9" s="238"/>
      <c r="D9" s="238"/>
      <c r="E9" s="241"/>
      <c r="F9" s="244"/>
    </row>
    <row r="10" spans="1:58" s="1" customFormat="1" ht="13.9" customHeight="1">
      <c r="A10" s="245" t="s">
        <v>675</v>
      </c>
      <c r="B10" s="246"/>
      <c r="C10" s="246"/>
      <c r="D10" s="246"/>
      <c r="E10" s="246"/>
      <c r="F10" s="247"/>
      <c r="I10" s="42"/>
    </row>
    <row r="11" spans="1:58" s="1" customFormat="1" ht="12.6" customHeight="1">
      <c r="A11" s="181"/>
      <c r="B11" s="63" t="s">
        <v>678</v>
      </c>
      <c r="C11" s="99"/>
      <c r="D11" s="99"/>
      <c r="E11" s="171"/>
      <c r="F11" s="182"/>
    </row>
    <row r="12" spans="1:58" s="5" customFormat="1" ht="18.600000000000001" customHeight="1">
      <c r="A12" s="183">
        <v>1</v>
      </c>
      <c r="B12" s="147" t="s">
        <v>273</v>
      </c>
      <c r="C12" s="148">
        <v>1.06</v>
      </c>
      <c r="D12" s="149" t="s">
        <v>61</v>
      </c>
      <c r="E12" s="150" t="s">
        <v>304</v>
      </c>
      <c r="F12" s="184" t="s">
        <v>304</v>
      </c>
      <c r="G12" s="4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 s="1" customFormat="1" ht="13.9" customHeight="1">
      <c r="A13" s="183">
        <f>A12+1</f>
        <v>2</v>
      </c>
      <c r="B13" s="151" t="s">
        <v>5</v>
      </c>
      <c r="C13" s="152">
        <v>1.9</v>
      </c>
      <c r="D13" s="149" t="s">
        <v>61</v>
      </c>
      <c r="E13" s="153" t="s">
        <v>305</v>
      </c>
      <c r="F13" s="185" t="s">
        <v>305</v>
      </c>
      <c r="G13" s="4"/>
      <c r="H13" s="4"/>
      <c r="I13" s="4"/>
      <c r="J13" s="4"/>
    </row>
    <row r="14" spans="1:58" s="5" customFormat="1">
      <c r="A14" s="186">
        <f>A13+1</f>
        <v>3</v>
      </c>
      <c r="B14" s="154" t="s">
        <v>274</v>
      </c>
      <c r="C14" s="155">
        <v>0.32</v>
      </c>
      <c r="D14" s="149" t="s">
        <v>61</v>
      </c>
      <c r="E14" s="150" t="s">
        <v>305</v>
      </c>
      <c r="F14" s="184" t="s">
        <v>305</v>
      </c>
      <c r="G14" s="4"/>
      <c r="H14" s="4"/>
      <c r="I14" s="4"/>
      <c r="J14" s="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 s="4" customFormat="1">
      <c r="A15" s="183">
        <f>A14+1</f>
        <v>4</v>
      </c>
      <c r="B15" s="151" t="s">
        <v>4</v>
      </c>
      <c r="C15" s="156">
        <v>1.0449999999999999</v>
      </c>
      <c r="D15" s="149" t="s">
        <v>61</v>
      </c>
      <c r="E15" s="153" t="s">
        <v>305</v>
      </c>
      <c r="F15" s="185" t="s">
        <v>305</v>
      </c>
    </row>
    <row r="16" spans="1:58" s="1" customFormat="1" ht="11.45" customHeight="1">
      <c r="A16" s="187"/>
      <c r="B16" s="63" t="s">
        <v>679</v>
      </c>
      <c r="C16" s="96"/>
      <c r="D16" s="97"/>
      <c r="E16" s="98"/>
      <c r="F16" s="188"/>
      <c r="G16" s="4"/>
      <c r="H16" s="4"/>
      <c r="I16" s="4"/>
      <c r="J16" s="4"/>
    </row>
    <row r="17" spans="1:58" s="1" customFormat="1">
      <c r="A17" s="189">
        <f>A15+1</f>
        <v>5</v>
      </c>
      <c r="B17" s="10" t="s">
        <v>6</v>
      </c>
      <c r="C17" s="18">
        <v>7.0000000000000007E-2</v>
      </c>
      <c r="D17" s="19" t="s">
        <v>669</v>
      </c>
      <c r="E17" s="20" t="s">
        <v>305</v>
      </c>
      <c r="F17" s="190" t="s">
        <v>305</v>
      </c>
      <c r="G17" s="4"/>
      <c r="H17" s="4"/>
      <c r="I17" s="4"/>
      <c r="J17" s="4"/>
    </row>
    <row r="18" spans="1:58" s="1" customFormat="1">
      <c r="A18" s="189">
        <f>A17+1</f>
        <v>6</v>
      </c>
      <c r="B18" s="10" t="s">
        <v>392</v>
      </c>
      <c r="C18" s="18">
        <v>0.32</v>
      </c>
      <c r="D18" s="14" t="s">
        <v>70</v>
      </c>
      <c r="E18" s="20" t="s">
        <v>305</v>
      </c>
      <c r="F18" s="190" t="s">
        <v>305</v>
      </c>
      <c r="G18" s="4"/>
      <c r="H18" s="4"/>
      <c r="I18" s="4"/>
      <c r="J18" s="4"/>
      <c r="K18" s="4"/>
    </row>
    <row r="19" spans="1:58" s="1" customFormat="1">
      <c r="A19" s="189">
        <f t="shared" ref="A19:A22" si="0">A18+1</f>
        <v>7</v>
      </c>
      <c r="B19" s="10" t="s">
        <v>328</v>
      </c>
      <c r="C19" s="21">
        <v>0.13500000000000001</v>
      </c>
      <c r="D19" s="19" t="s">
        <v>16</v>
      </c>
      <c r="E19" s="20" t="s">
        <v>305</v>
      </c>
      <c r="F19" s="190" t="s">
        <v>305</v>
      </c>
      <c r="G19" s="4"/>
      <c r="H19" s="4"/>
      <c r="I19" s="4"/>
      <c r="J19" s="4"/>
    </row>
    <row r="20" spans="1:58" s="1" customFormat="1">
      <c r="A20" s="189">
        <f t="shared" si="0"/>
        <v>8</v>
      </c>
      <c r="B20" s="10" t="s">
        <v>302</v>
      </c>
      <c r="C20" s="18">
        <v>0.15</v>
      </c>
      <c r="D20" s="14" t="s">
        <v>61</v>
      </c>
      <c r="E20" s="20" t="s">
        <v>305</v>
      </c>
      <c r="F20" s="190" t="s">
        <v>305</v>
      </c>
      <c r="G20" s="4"/>
      <c r="H20" s="4"/>
      <c r="I20" s="4"/>
      <c r="J20" s="4"/>
    </row>
    <row r="21" spans="1:58" s="1" customFormat="1">
      <c r="A21" s="189">
        <f t="shared" si="0"/>
        <v>9</v>
      </c>
      <c r="B21" s="10" t="s">
        <v>7</v>
      </c>
      <c r="C21" s="18">
        <v>0.33200000000000002</v>
      </c>
      <c r="D21" s="22" t="s">
        <v>61</v>
      </c>
      <c r="E21" s="20" t="s">
        <v>305</v>
      </c>
      <c r="F21" s="190" t="s">
        <v>305</v>
      </c>
      <c r="G21" s="4"/>
      <c r="H21" s="4"/>
      <c r="I21" s="4"/>
      <c r="J21" s="4"/>
    </row>
    <row r="22" spans="1:58" s="1" customFormat="1">
      <c r="A22" s="189">
        <f t="shared" si="0"/>
        <v>10</v>
      </c>
      <c r="B22" s="10" t="s">
        <v>8</v>
      </c>
      <c r="C22" s="18">
        <v>7.4999999999999997E-2</v>
      </c>
      <c r="D22" s="22" t="s">
        <v>61</v>
      </c>
      <c r="E22" s="20" t="s">
        <v>305</v>
      </c>
      <c r="F22" s="190" t="s">
        <v>305</v>
      </c>
      <c r="G22" s="4"/>
      <c r="H22" s="4"/>
      <c r="I22" s="4"/>
      <c r="J22" s="4"/>
    </row>
    <row r="23" spans="1:58" s="1" customFormat="1">
      <c r="A23" s="189">
        <f t="shared" ref="A23:A116" si="1">A22+1</f>
        <v>11</v>
      </c>
      <c r="B23" s="10" t="s">
        <v>9</v>
      </c>
      <c r="C23" s="18">
        <v>0.104</v>
      </c>
      <c r="D23" s="19" t="s">
        <v>669</v>
      </c>
      <c r="E23" s="15" t="s">
        <v>305</v>
      </c>
      <c r="F23" s="191" t="s">
        <v>305</v>
      </c>
      <c r="G23" s="4"/>
      <c r="H23" s="4"/>
      <c r="I23" s="4"/>
      <c r="J23" s="4"/>
    </row>
    <row r="24" spans="1:58" s="1" customFormat="1">
      <c r="A24" s="189">
        <f t="shared" si="1"/>
        <v>12</v>
      </c>
      <c r="B24" s="10" t="s">
        <v>605</v>
      </c>
      <c r="C24" s="18">
        <v>0.03</v>
      </c>
      <c r="D24" s="19" t="s">
        <v>669</v>
      </c>
      <c r="E24" s="15" t="s">
        <v>305</v>
      </c>
      <c r="F24" s="191" t="s">
        <v>305</v>
      </c>
      <c r="G24" s="4"/>
      <c r="H24" s="4"/>
      <c r="I24" s="4"/>
      <c r="J24" s="4"/>
    </row>
    <row r="25" spans="1:58" s="1" customFormat="1">
      <c r="A25" s="189">
        <f t="shared" si="1"/>
        <v>13</v>
      </c>
      <c r="B25" s="10" t="s">
        <v>10</v>
      </c>
      <c r="C25" s="18">
        <v>0.4</v>
      </c>
      <c r="D25" s="22" t="s">
        <v>662</v>
      </c>
      <c r="E25" s="15" t="s">
        <v>305</v>
      </c>
      <c r="F25" s="191" t="s">
        <v>305</v>
      </c>
      <c r="G25" s="4"/>
      <c r="H25" s="4"/>
      <c r="I25" s="4"/>
      <c r="J25" s="4"/>
    </row>
    <row r="26" spans="1:58" s="1" customFormat="1">
      <c r="A26" s="189">
        <f t="shared" si="1"/>
        <v>14</v>
      </c>
      <c r="B26" s="10" t="s">
        <v>11</v>
      </c>
      <c r="C26" s="18">
        <v>0.12</v>
      </c>
      <c r="D26" s="19" t="s">
        <v>16</v>
      </c>
      <c r="E26" s="15" t="s">
        <v>305</v>
      </c>
      <c r="F26" s="191" t="s">
        <v>305</v>
      </c>
      <c r="G26" s="4"/>
      <c r="H26" s="4"/>
      <c r="I26" s="4"/>
      <c r="J26" s="4"/>
    </row>
    <row r="27" spans="1:58" s="1" customFormat="1">
      <c r="A27" s="189">
        <f t="shared" si="1"/>
        <v>15</v>
      </c>
      <c r="B27" s="157" t="s">
        <v>12</v>
      </c>
      <c r="C27" s="18">
        <v>0.54500000000000004</v>
      </c>
      <c r="D27" s="19" t="s">
        <v>13</v>
      </c>
      <c r="E27" s="15" t="s">
        <v>305</v>
      </c>
      <c r="F27" s="191" t="s">
        <v>305</v>
      </c>
      <c r="G27" s="4"/>
      <c r="H27" s="4"/>
      <c r="I27" s="4"/>
      <c r="J27" s="4"/>
    </row>
    <row r="28" spans="1:58" s="1" customFormat="1">
      <c r="A28" s="189">
        <f t="shared" si="1"/>
        <v>16</v>
      </c>
      <c r="B28" s="157" t="s">
        <v>606</v>
      </c>
      <c r="C28" s="18">
        <v>0.4</v>
      </c>
      <c r="D28" s="19" t="s">
        <v>13</v>
      </c>
      <c r="E28" s="15" t="s">
        <v>305</v>
      </c>
      <c r="F28" s="191" t="s">
        <v>305</v>
      </c>
      <c r="G28" s="4"/>
      <c r="H28" s="4"/>
      <c r="I28" s="4"/>
      <c r="J28" s="4"/>
    </row>
    <row r="29" spans="1:58" s="5" customFormat="1">
      <c r="A29" s="189">
        <f t="shared" si="1"/>
        <v>17</v>
      </c>
      <c r="B29" s="12" t="s">
        <v>272</v>
      </c>
      <c r="C29" s="29">
        <v>2.4</v>
      </c>
      <c r="D29" s="22" t="s">
        <v>61</v>
      </c>
      <c r="E29" s="158" t="s">
        <v>306</v>
      </c>
      <c r="F29" s="192" t="s">
        <v>304</v>
      </c>
      <c r="G29" s="4"/>
      <c r="H29" s="4"/>
      <c r="I29" s="4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s="1" customFormat="1">
      <c r="A30" s="189">
        <f t="shared" si="1"/>
        <v>18</v>
      </c>
      <c r="B30" s="10" t="s">
        <v>14</v>
      </c>
      <c r="C30" s="18">
        <v>0.49299999999999999</v>
      </c>
      <c r="D30" s="22" t="s">
        <v>662</v>
      </c>
      <c r="E30" s="15" t="s">
        <v>305</v>
      </c>
      <c r="F30" s="191" t="s">
        <v>305</v>
      </c>
      <c r="G30" s="4"/>
      <c r="H30" s="4"/>
      <c r="I30" s="4"/>
      <c r="J30" s="4"/>
    </row>
    <row r="31" spans="1:58" s="1" customFormat="1">
      <c r="A31" s="189">
        <f t="shared" si="1"/>
        <v>19</v>
      </c>
      <c r="B31" s="10" t="s">
        <v>15</v>
      </c>
      <c r="C31" s="24">
        <v>2.83</v>
      </c>
      <c r="D31" s="19" t="s">
        <v>16</v>
      </c>
      <c r="E31" s="15" t="s">
        <v>305</v>
      </c>
      <c r="F31" s="191" t="s">
        <v>305</v>
      </c>
      <c r="G31" s="4"/>
      <c r="H31" s="4"/>
      <c r="I31" s="4"/>
      <c r="J31" s="4"/>
    </row>
    <row r="32" spans="1:58" s="1" customFormat="1">
      <c r="A32" s="189">
        <f t="shared" si="1"/>
        <v>20</v>
      </c>
      <c r="B32" s="10" t="s">
        <v>17</v>
      </c>
      <c r="C32" s="25">
        <v>0.29199999999999998</v>
      </c>
      <c r="D32" s="22" t="s">
        <v>662</v>
      </c>
      <c r="E32" s="15" t="s">
        <v>305</v>
      </c>
      <c r="F32" s="191" t="s">
        <v>305</v>
      </c>
      <c r="G32" s="4"/>
      <c r="H32" s="4"/>
      <c r="I32" s="4"/>
      <c r="J32" s="4"/>
    </row>
    <row r="33" spans="1:11" s="1" customFormat="1">
      <c r="A33" s="189">
        <f t="shared" si="1"/>
        <v>21</v>
      </c>
      <c r="B33" s="10" t="s">
        <v>18</v>
      </c>
      <c r="C33" s="24">
        <v>0.08</v>
      </c>
      <c r="D33" s="22" t="s">
        <v>13</v>
      </c>
      <c r="E33" s="15" t="s">
        <v>305</v>
      </c>
      <c r="F33" s="191" t="s">
        <v>305</v>
      </c>
      <c r="G33" s="4"/>
      <c r="H33" s="4"/>
      <c r="I33" s="4"/>
      <c r="J33" s="4"/>
    </row>
    <row r="34" spans="1:11" s="1" customFormat="1">
      <c r="A34" s="189">
        <f t="shared" si="1"/>
        <v>22</v>
      </c>
      <c r="B34" s="157" t="s">
        <v>19</v>
      </c>
      <c r="C34" s="24">
        <v>0.26600000000000001</v>
      </c>
      <c r="D34" s="22" t="s">
        <v>662</v>
      </c>
      <c r="E34" s="15" t="s">
        <v>305</v>
      </c>
      <c r="F34" s="191" t="s">
        <v>305</v>
      </c>
      <c r="G34" s="4"/>
      <c r="H34" s="4"/>
      <c r="I34" s="4"/>
      <c r="J34" s="4"/>
    </row>
    <row r="35" spans="1:11" s="1" customFormat="1" ht="13.9" customHeight="1">
      <c r="A35" s="189">
        <f t="shared" si="1"/>
        <v>23</v>
      </c>
      <c r="B35" s="10" t="s">
        <v>20</v>
      </c>
      <c r="C35" s="18">
        <v>0.2</v>
      </c>
      <c r="D35" s="26" t="s">
        <v>16</v>
      </c>
      <c r="E35" s="15" t="s">
        <v>305</v>
      </c>
      <c r="F35" s="191" t="s">
        <v>305</v>
      </c>
      <c r="G35" s="4"/>
      <c r="H35" s="4"/>
      <c r="I35" s="4"/>
      <c r="J35" s="4"/>
    </row>
    <row r="36" spans="1:11" s="1" customFormat="1">
      <c r="A36" s="189">
        <f t="shared" si="1"/>
        <v>24</v>
      </c>
      <c r="B36" s="10" t="s">
        <v>21</v>
      </c>
      <c r="C36" s="18">
        <v>0.05</v>
      </c>
      <c r="D36" s="19" t="s">
        <v>669</v>
      </c>
      <c r="E36" s="15" t="s">
        <v>305</v>
      </c>
      <c r="F36" s="191" t="s">
        <v>305</v>
      </c>
      <c r="G36" s="4"/>
      <c r="H36" s="4"/>
      <c r="I36" s="4"/>
      <c r="J36" s="4"/>
    </row>
    <row r="37" spans="1:11" s="1" customFormat="1">
      <c r="A37" s="189">
        <f t="shared" si="1"/>
        <v>25</v>
      </c>
      <c r="B37" s="157" t="s">
        <v>22</v>
      </c>
      <c r="C37" s="18">
        <v>0.435</v>
      </c>
      <c r="D37" s="22" t="s">
        <v>61</v>
      </c>
      <c r="E37" s="17" t="s">
        <v>304</v>
      </c>
      <c r="F37" s="193" t="s">
        <v>304</v>
      </c>
      <c r="G37" s="4"/>
      <c r="H37" s="4"/>
      <c r="I37" s="4"/>
      <c r="J37" s="4"/>
    </row>
    <row r="38" spans="1:11" s="1" customFormat="1">
      <c r="A38" s="189">
        <f t="shared" si="1"/>
        <v>26</v>
      </c>
      <c r="B38" s="10" t="s">
        <v>23</v>
      </c>
      <c r="C38" s="18">
        <v>0.04</v>
      </c>
      <c r="D38" s="26" t="s">
        <v>24</v>
      </c>
      <c r="E38" s="17" t="s">
        <v>305</v>
      </c>
      <c r="F38" s="193" t="s">
        <v>305</v>
      </c>
      <c r="G38" s="4"/>
      <c r="H38" s="4"/>
      <c r="I38" s="4"/>
      <c r="J38" s="4"/>
    </row>
    <row r="39" spans="1:11" s="1" customFormat="1">
      <c r="A39" s="189">
        <f t="shared" si="1"/>
        <v>27</v>
      </c>
      <c r="B39" s="9" t="s">
        <v>25</v>
      </c>
      <c r="C39" s="25">
        <v>0.78</v>
      </c>
      <c r="D39" s="22" t="s">
        <v>662</v>
      </c>
      <c r="E39" s="23" t="s">
        <v>305</v>
      </c>
      <c r="F39" s="194" t="s">
        <v>305</v>
      </c>
      <c r="G39" s="4"/>
      <c r="H39" s="4"/>
      <c r="I39" s="4"/>
      <c r="J39" s="4"/>
    </row>
    <row r="40" spans="1:11" s="1" customFormat="1">
      <c r="A40" s="189">
        <f t="shared" si="1"/>
        <v>28</v>
      </c>
      <c r="B40" s="157" t="s">
        <v>26</v>
      </c>
      <c r="C40" s="25">
        <v>0.39</v>
      </c>
      <c r="D40" s="19" t="s">
        <v>16</v>
      </c>
      <c r="E40" s="23" t="s">
        <v>305</v>
      </c>
      <c r="F40" s="194" t="s">
        <v>305</v>
      </c>
      <c r="G40" s="4"/>
      <c r="H40" s="4"/>
      <c r="I40" s="4"/>
      <c r="J40" s="4"/>
    </row>
    <row r="41" spans="1:11" s="1" customFormat="1">
      <c r="A41" s="189">
        <f t="shared" si="1"/>
        <v>29</v>
      </c>
      <c r="B41" s="10" t="s">
        <v>27</v>
      </c>
      <c r="C41" s="25">
        <v>0.13300000000000001</v>
      </c>
      <c r="D41" s="22" t="s">
        <v>662</v>
      </c>
      <c r="E41" s="23" t="s">
        <v>305</v>
      </c>
      <c r="F41" s="194" t="s">
        <v>305</v>
      </c>
      <c r="G41" s="4"/>
      <c r="H41" s="4"/>
      <c r="I41" s="4"/>
      <c r="J41" s="4"/>
    </row>
    <row r="42" spans="1:11" s="1" customFormat="1">
      <c r="A42" s="189">
        <f t="shared" si="1"/>
        <v>30</v>
      </c>
      <c r="B42" s="10" t="s">
        <v>607</v>
      </c>
      <c r="C42" s="25">
        <v>0.08</v>
      </c>
      <c r="D42" s="22" t="s">
        <v>576</v>
      </c>
      <c r="E42" s="23" t="s">
        <v>305</v>
      </c>
      <c r="F42" s="194" t="s">
        <v>305</v>
      </c>
      <c r="G42" s="4"/>
      <c r="H42" s="4"/>
      <c r="I42" s="4"/>
      <c r="J42" s="4"/>
    </row>
    <row r="43" spans="1:11" s="1" customFormat="1">
      <c r="A43" s="189">
        <f t="shared" si="1"/>
        <v>31</v>
      </c>
      <c r="B43" s="10" t="s">
        <v>28</v>
      </c>
      <c r="C43" s="18">
        <v>0.1</v>
      </c>
      <c r="D43" s="19" t="s">
        <v>669</v>
      </c>
      <c r="E43" s="23" t="s">
        <v>305</v>
      </c>
      <c r="F43" s="194" t="s">
        <v>305</v>
      </c>
      <c r="G43" s="4"/>
      <c r="H43" s="4"/>
      <c r="I43" s="4"/>
      <c r="J43" s="4"/>
    </row>
    <row r="44" spans="1:11" s="1" customFormat="1">
      <c r="A44" s="189">
        <f t="shared" si="1"/>
        <v>32</v>
      </c>
      <c r="B44" s="10" t="s">
        <v>29</v>
      </c>
      <c r="C44" s="18">
        <v>0.28000000000000003</v>
      </c>
      <c r="D44" s="19" t="s">
        <v>16</v>
      </c>
      <c r="E44" s="23" t="s">
        <v>305</v>
      </c>
      <c r="F44" s="194" t="s">
        <v>305</v>
      </c>
      <c r="G44" s="4"/>
      <c r="H44" s="4"/>
      <c r="I44" s="4"/>
      <c r="J44" s="4"/>
      <c r="K44" s="4"/>
    </row>
    <row r="45" spans="1:11" s="1" customFormat="1">
      <c r="A45" s="189">
        <f t="shared" si="1"/>
        <v>33</v>
      </c>
      <c r="B45" s="10" t="s">
        <v>608</v>
      </c>
      <c r="C45" s="18">
        <v>4.5999999999999999E-2</v>
      </c>
      <c r="D45" s="19" t="s">
        <v>16</v>
      </c>
      <c r="E45" s="23" t="s">
        <v>305</v>
      </c>
      <c r="F45" s="194" t="s">
        <v>305</v>
      </c>
      <c r="G45" s="4"/>
      <c r="H45" s="4"/>
      <c r="I45" s="4"/>
      <c r="J45" s="4"/>
      <c r="K45" s="4"/>
    </row>
    <row r="46" spans="1:11" s="1" customFormat="1">
      <c r="A46" s="189">
        <f t="shared" si="1"/>
        <v>34</v>
      </c>
      <c r="B46" s="10" t="s">
        <v>393</v>
      </c>
      <c r="C46" s="18">
        <v>0.255</v>
      </c>
      <c r="D46" s="14" t="s">
        <v>70</v>
      </c>
      <c r="E46" s="20" t="s">
        <v>305</v>
      </c>
      <c r="F46" s="190" t="s">
        <v>305</v>
      </c>
      <c r="G46" s="4"/>
      <c r="H46" s="4"/>
      <c r="I46" s="4"/>
      <c r="J46" s="4"/>
    </row>
    <row r="47" spans="1:11" s="1" customFormat="1">
      <c r="A47" s="189">
        <f>A45+1</f>
        <v>34</v>
      </c>
      <c r="B47" s="157" t="s">
        <v>433</v>
      </c>
      <c r="C47" s="18">
        <v>0.2</v>
      </c>
      <c r="D47" s="26" t="s">
        <v>13</v>
      </c>
      <c r="E47" s="23" t="s">
        <v>305</v>
      </c>
      <c r="F47" s="194" t="s">
        <v>305</v>
      </c>
      <c r="G47" s="4"/>
      <c r="H47" s="4"/>
      <c r="I47" s="4"/>
      <c r="J47" s="4"/>
    </row>
    <row r="48" spans="1:11" s="1" customFormat="1">
      <c r="A48" s="189">
        <f>A46+1</f>
        <v>35</v>
      </c>
      <c r="B48" s="157" t="s">
        <v>30</v>
      </c>
      <c r="C48" s="18">
        <v>0.4</v>
      </c>
      <c r="D48" s="26" t="s">
        <v>13</v>
      </c>
      <c r="E48" s="23" t="s">
        <v>305</v>
      </c>
      <c r="F48" s="194" t="s">
        <v>305</v>
      </c>
      <c r="G48" s="4"/>
      <c r="H48" s="4"/>
      <c r="I48" s="4"/>
      <c r="J48" s="4"/>
    </row>
    <row r="49" spans="1:58" s="1" customFormat="1">
      <c r="A49" s="189">
        <f t="shared" si="1"/>
        <v>36</v>
      </c>
      <c r="B49" s="10" t="s">
        <v>31</v>
      </c>
      <c r="C49" s="18">
        <v>0.26</v>
      </c>
      <c r="D49" s="26" t="s">
        <v>13</v>
      </c>
      <c r="E49" s="23" t="s">
        <v>305</v>
      </c>
      <c r="F49" s="194" t="s">
        <v>305</v>
      </c>
      <c r="G49" s="4"/>
      <c r="H49" s="4"/>
      <c r="I49" s="4"/>
      <c r="J49" s="4"/>
    </row>
    <row r="50" spans="1:58" s="1" customFormat="1">
      <c r="A50" s="189">
        <f t="shared" si="1"/>
        <v>37</v>
      </c>
      <c r="B50" s="10" t="s">
        <v>609</v>
      </c>
      <c r="C50" s="18">
        <v>0.246</v>
      </c>
      <c r="D50" s="26" t="s">
        <v>13</v>
      </c>
      <c r="E50" s="23" t="s">
        <v>305</v>
      </c>
      <c r="F50" s="194" t="s">
        <v>305</v>
      </c>
      <c r="G50" s="4"/>
      <c r="H50" s="4"/>
      <c r="I50" s="4"/>
      <c r="J50" s="4"/>
    </row>
    <row r="51" spans="1:58" s="1" customFormat="1">
      <c r="A51" s="189">
        <f t="shared" si="1"/>
        <v>38</v>
      </c>
      <c r="B51" s="10" t="s">
        <v>32</v>
      </c>
      <c r="C51" s="18">
        <v>0.13</v>
      </c>
      <c r="D51" s="19" t="s">
        <v>669</v>
      </c>
      <c r="E51" s="23" t="s">
        <v>305</v>
      </c>
      <c r="F51" s="194" t="s">
        <v>305</v>
      </c>
      <c r="G51" s="4"/>
      <c r="H51" s="4"/>
      <c r="I51" s="4"/>
      <c r="J51" s="4"/>
    </row>
    <row r="52" spans="1:58" s="1" customFormat="1">
      <c r="A52" s="189">
        <f>A51+1</f>
        <v>39</v>
      </c>
      <c r="B52" s="10" t="s">
        <v>33</v>
      </c>
      <c r="C52" s="18">
        <v>1.04</v>
      </c>
      <c r="D52" s="19" t="s">
        <v>16</v>
      </c>
      <c r="E52" s="23" t="s">
        <v>305</v>
      </c>
      <c r="F52" s="194" t="s">
        <v>305</v>
      </c>
      <c r="G52" s="4"/>
      <c r="H52" s="4"/>
      <c r="I52" s="4"/>
      <c r="J52" s="4"/>
    </row>
    <row r="53" spans="1:58" s="1" customFormat="1">
      <c r="A53" s="189">
        <f t="shared" si="1"/>
        <v>40</v>
      </c>
      <c r="B53" s="157" t="s">
        <v>35</v>
      </c>
      <c r="C53" s="18">
        <v>0.78</v>
      </c>
      <c r="D53" s="22" t="s">
        <v>61</v>
      </c>
      <c r="E53" s="23" t="s">
        <v>305</v>
      </c>
      <c r="F53" s="194" t="s">
        <v>305</v>
      </c>
      <c r="G53" s="4"/>
      <c r="H53" s="4"/>
      <c r="I53" s="4"/>
      <c r="J53" s="4"/>
    </row>
    <row r="54" spans="1:58" s="1" customFormat="1">
      <c r="A54" s="189">
        <f t="shared" si="1"/>
        <v>41</v>
      </c>
      <c r="B54" s="157" t="s">
        <v>610</v>
      </c>
      <c r="C54" s="18">
        <v>0.23699999999999999</v>
      </c>
      <c r="D54" s="22" t="s">
        <v>61</v>
      </c>
      <c r="E54" s="23" t="s">
        <v>305</v>
      </c>
      <c r="F54" s="194" t="s">
        <v>305</v>
      </c>
      <c r="G54" s="4"/>
      <c r="H54" s="4"/>
      <c r="I54" s="4"/>
      <c r="J54" s="4"/>
    </row>
    <row r="55" spans="1:58" s="1" customFormat="1">
      <c r="A55" s="189">
        <f t="shared" si="1"/>
        <v>42</v>
      </c>
      <c r="B55" s="11" t="s">
        <v>34</v>
      </c>
      <c r="C55" s="28">
        <v>0.26</v>
      </c>
      <c r="D55" s="19" t="s">
        <v>16</v>
      </c>
      <c r="E55" s="23" t="s">
        <v>305</v>
      </c>
      <c r="F55" s="194" t="s">
        <v>305</v>
      </c>
      <c r="G55" s="4"/>
      <c r="H55" s="4"/>
      <c r="I55" s="4"/>
      <c r="J55" s="4"/>
    </row>
    <row r="56" spans="1:58" s="1" customFormat="1">
      <c r="A56" s="189">
        <f t="shared" si="1"/>
        <v>43</v>
      </c>
      <c r="B56" s="10" t="s">
        <v>327</v>
      </c>
      <c r="C56" s="18">
        <v>0.26</v>
      </c>
      <c r="D56" s="22" t="s">
        <v>61</v>
      </c>
      <c r="E56" s="23" t="s">
        <v>305</v>
      </c>
      <c r="F56" s="194" t="s">
        <v>305</v>
      </c>
      <c r="G56" s="4"/>
      <c r="H56" s="4"/>
      <c r="I56" s="4"/>
      <c r="J56" s="4"/>
    </row>
    <row r="57" spans="1:58" s="1" customFormat="1">
      <c r="A57" s="189">
        <f t="shared" si="1"/>
        <v>44</v>
      </c>
      <c r="B57" s="157" t="s">
        <v>326</v>
      </c>
      <c r="C57" s="18">
        <v>0.11</v>
      </c>
      <c r="D57" s="22" t="s">
        <v>61</v>
      </c>
      <c r="E57" s="23" t="s">
        <v>305</v>
      </c>
      <c r="F57" s="194" t="s">
        <v>305</v>
      </c>
      <c r="G57" s="4"/>
      <c r="H57" s="4"/>
      <c r="I57" s="4"/>
      <c r="J57" s="4"/>
    </row>
    <row r="58" spans="1:58" s="1" customFormat="1">
      <c r="A58" s="189">
        <f t="shared" si="1"/>
        <v>45</v>
      </c>
      <c r="B58" s="10" t="s">
        <v>325</v>
      </c>
      <c r="C58" s="18">
        <v>0.15</v>
      </c>
      <c r="D58" s="19" t="s">
        <v>16</v>
      </c>
      <c r="E58" s="23" t="s">
        <v>305</v>
      </c>
      <c r="F58" s="194" t="s">
        <v>305</v>
      </c>
      <c r="G58" s="4"/>
      <c r="H58" s="4"/>
      <c r="I58" s="4"/>
      <c r="J58" s="4"/>
    </row>
    <row r="59" spans="1:58" s="1" customFormat="1">
      <c r="A59" s="189">
        <f t="shared" si="1"/>
        <v>46</v>
      </c>
      <c r="B59" s="10" t="s">
        <v>611</v>
      </c>
      <c r="C59" s="18">
        <v>0.04</v>
      </c>
      <c r="D59" s="19" t="s">
        <v>16</v>
      </c>
      <c r="E59" s="23" t="s">
        <v>305</v>
      </c>
      <c r="F59" s="194" t="s">
        <v>305</v>
      </c>
      <c r="G59" s="4"/>
      <c r="H59" s="4"/>
      <c r="I59" s="4"/>
      <c r="J59" s="4"/>
    </row>
    <row r="60" spans="1:58" s="1" customFormat="1">
      <c r="A60" s="189">
        <f t="shared" si="1"/>
        <v>47</v>
      </c>
      <c r="B60" s="157" t="s">
        <v>303</v>
      </c>
      <c r="C60" s="18">
        <v>7.0000000000000007E-2</v>
      </c>
      <c r="D60" s="22" t="s">
        <v>61</v>
      </c>
      <c r="E60" s="23" t="s">
        <v>305</v>
      </c>
      <c r="F60" s="194" t="s">
        <v>305</v>
      </c>
      <c r="G60" s="4"/>
      <c r="H60" s="4"/>
      <c r="I60" s="4"/>
      <c r="J60" s="4"/>
    </row>
    <row r="61" spans="1:58" s="1" customFormat="1">
      <c r="A61" s="189">
        <f t="shared" si="1"/>
        <v>48</v>
      </c>
      <c r="B61" s="157" t="s">
        <v>36</v>
      </c>
      <c r="C61" s="18">
        <v>0.44500000000000001</v>
      </c>
      <c r="D61" s="26" t="s">
        <v>13</v>
      </c>
      <c r="E61" s="23" t="s">
        <v>305</v>
      </c>
      <c r="F61" s="194" t="s">
        <v>305</v>
      </c>
      <c r="G61" s="4"/>
      <c r="H61" s="4"/>
      <c r="I61" s="4"/>
      <c r="J61" s="4"/>
    </row>
    <row r="62" spans="1:58" s="5" customFormat="1">
      <c r="A62" s="189">
        <f t="shared" si="1"/>
        <v>49</v>
      </c>
      <c r="B62" s="10" t="s">
        <v>37</v>
      </c>
      <c r="C62" s="18">
        <v>0.44</v>
      </c>
      <c r="D62" s="26" t="s">
        <v>13</v>
      </c>
      <c r="E62" s="23" t="s">
        <v>305</v>
      </c>
      <c r="F62" s="194" t="s">
        <v>305</v>
      </c>
      <c r="G62" s="4"/>
      <c r="H62" s="4"/>
      <c r="I62" s="4"/>
      <c r="J62" s="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8" s="1" customFormat="1">
      <c r="A63" s="189">
        <f t="shared" si="1"/>
        <v>50</v>
      </c>
      <c r="B63" s="157" t="s">
        <v>38</v>
      </c>
      <c r="C63" s="18">
        <v>0.76</v>
      </c>
      <c r="D63" s="22" t="s">
        <v>61</v>
      </c>
      <c r="E63" s="27" t="s">
        <v>304</v>
      </c>
      <c r="F63" s="195" t="s">
        <v>304</v>
      </c>
      <c r="G63" s="4"/>
      <c r="H63" s="4"/>
      <c r="I63" s="4"/>
      <c r="J63" s="4"/>
    </row>
    <row r="64" spans="1:58" s="1" customFormat="1">
      <c r="A64" s="189">
        <f t="shared" si="1"/>
        <v>51</v>
      </c>
      <c r="B64" s="10" t="s">
        <v>612</v>
      </c>
      <c r="C64" s="18">
        <v>6.0999999999999999E-2</v>
      </c>
      <c r="D64" s="22" t="s">
        <v>13</v>
      </c>
      <c r="E64" s="23" t="s">
        <v>305</v>
      </c>
      <c r="F64" s="194" t="s">
        <v>305</v>
      </c>
      <c r="G64" s="4"/>
      <c r="H64" s="4"/>
      <c r="I64" s="4"/>
      <c r="J64" s="4"/>
      <c r="K64" s="4"/>
    </row>
    <row r="65" spans="1:11" s="1" customFormat="1">
      <c r="A65" s="189">
        <f t="shared" si="1"/>
        <v>52</v>
      </c>
      <c r="B65" s="10" t="s">
        <v>39</v>
      </c>
      <c r="C65" s="24">
        <v>0.28000000000000003</v>
      </c>
      <c r="D65" s="22" t="s">
        <v>662</v>
      </c>
      <c r="E65" s="23" t="s">
        <v>305</v>
      </c>
      <c r="F65" s="194" t="s">
        <v>305</v>
      </c>
      <c r="G65" s="4"/>
      <c r="H65" s="4"/>
      <c r="I65" s="4"/>
      <c r="J65" s="4"/>
    </row>
    <row r="66" spans="1:11" s="1" customFormat="1">
      <c r="A66" s="189">
        <f t="shared" si="1"/>
        <v>53</v>
      </c>
      <c r="B66" s="10" t="s">
        <v>40</v>
      </c>
      <c r="C66" s="18">
        <v>7.4999999999999997E-2</v>
      </c>
      <c r="D66" s="22" t="s">
        <v>13</v>
      </c>
      <c r="E66" s="23" t="s">
        <v>305</v>
      </c>
      <c r="F66" s="194" t="s">
        <v>305</v>
      </c>
      <c r="G66" s="4"/>
      <c r="H66" s="4"/>
      <c r="I66" s="4"/>
      <c r="J66" s="4"/>
      <c r="K66" s="4"/>
    </row>
    <row r="67" spans="1:11" s="1" customFormat="1">
      <c r="A67" s="189">
        <f t="shared" si="1"/>
        <v>54</v>
      </c>
      <c r="B67" s="10" t="s">
        <v>394</v>
      </c>
      <c r="C67" s="21">
        <v>0.39500000000000002</v>
      </c>
      <c r="D67" s="14" t="s">
        <v>70</v>
      </c>
      <c r="E67" s="20" t="s">
        <v>305</v>
      </c>
      <c r="F67" s="190" t="s">
        <v>305</v>
      </c>
      <c r="G67" s="4"/>
      <c r="H67" s="4"/>
      <c r="I67" s="4"/>
      <c r="J67" s="4"/>
    </row>
    <row r="68" spans="1:11" s="1" customFormat="1">
      <c r="A68" s="189">
        <f t="shared" si="1"/>
        <v>55</v>
      </c>
      <c r="B68" s="10" t="s">
        <v>41</v>
      </c>
      <c r="C68" s="18">
        <v>0.16</v>
      </c>
      <c r="D68" s="22" t="s">
        <v>13</v>
      </c>
      <c r="E68" s="23" t="s">
        <v>305</v>
      </c>
      <c r="F68" s="194" t="s">
        <v>305</v>
      </c>
      <c r="G68" s="4"/>
      <c r="H68" s="4"/>
      <c r="I68" s="4"/>
      <c r="J68" s="4"/>
    </row>
    <row r="69" spans="1:11" s="1" customFormat="1">
      <c r="A69" s="189">
        <f t="shared" si="1"/>
        <v>56</v>
      </c>
      <c r="B69" s="10" t="s">
        <v>613</v>
      </c>
      <c r="C69" s="24">
        <v>0.12</v>
      </c>
      <c r="D69" s="22" t="s">
        <v>662</v>
      </c>
      <c r="E69" s="23" t="s">
        <v>305</v>
      </c>
      <c r="F69" s="194" t="s">
        <v>305</v>
      </c>
      <c r="G69" s="4"/>
      <c r="H69" s="4"/>
      <c r="I69" s="4"/>
      <c r="J69" s="4"/>
    </row>
    <row r="70" spans="1:11" s="1" customFormat="1">
      <c r="A70" s="189">
        <f t="shared" si="1"/>
        <v>57</v>
      </c>
      <c r="B70" s="10" t="s">
        <v>42</v>
      </c>
      <c r="C70" s="24">
        <v>0.41399999999999998</v>
      </c>
      <c r="D70" s="22" t="s">
        <v>662</v>
      </c>
      <c r="E70" s="23" t="s">
        <v>305</v>
      </c>
      <c r="F70" s="194" t="s">
        <v>305</v>
      </c>
      <c r="G70" s="4"/>
      <c r="H70" s="4"/>
      <c r="I70" s="4"/>
      <c r="J70" s="4"/>
    </row>
    <row r="71" spans="1:11" s="1" customFormat="1">
      <c r="A71" s="189">
        <f>A69+1</f>
        <v>57</v>
      </c>
      <c r="B71" s="157" t="s">
        <v>43</v>
      </c>
      <c r="C71" s="24">
        <v>0.45</v>
      </c>
      <c r="D71" s="22" t="s">
        <v>61</v>
      </c>
      <c r="E71" s="23" t="s">
        <v>305</v>
      </c>
      <c r="F71" s="194" t="s">
        <v>305</v>
      </c>
      <c r="G71" s="4"/>
      <c r="H71" s="4"/>
      <c r="I71" s="4"/>
      <c r="J71" s="4"/>
    </row>
    <row r="72" spans="1:11" s="1" customFormat="1">
      <c r="A72" s="189">
        <f t="shared" si="1"/>
        <v>58</v>
      </c>
      <c r="B72" s="10" t="s">
        <v>44</v>
      </c>
      <c r="C72" s="18">
        <v>0.53100000000000003</v>
      </c>
      <c r="D72" s="22" t="s">
        <v>662</v>
      </c>
      <c r="E72" s="23" t="s">
        <v>305</v>
      </c>
      <c r="F72" s="194" t="s">
        <v>305</v>
      </c>
      <c r="G72" s="4"/>
      <c r="H72" s="4"/>
      <c r="I72" s="4"/>
      <c r="J72" s="4"/>
    </row>
    <row r="73" spans="1:11" s="1" customFormat="1">
      <c r="A73" s="189">
        <f t="shared" si="1"/>
        <v>59</v>
      </c>
      <c r="B73" s="10" t="s">
        <v>362</v>
      </c>
      <c r="C73" s="18">
        <v>0.33</v>
      </c>
      <c r="D73" s="26" t="s">
        <v>70</v>
      </c>
      <c r="E73" s="23" t="s">
        <v>305</v>
      </c>
      <c r="F73" s="194" t="s">
        <v>305</v>
      </c>
      <c r="G73" s="4"/>
      <c r="H73" s="4"/>
      <c r="I73" s="4"/>
      <c r="J73" s="4"/>
    </row>
    <row r="74" spans="1:11" s="1" customFormat="1">
      <c r="A74" s="189">
        <f t="shared" si="1"/>
        <v>60</v>
      </c>
      <c r="B74" s="10" t="s">
        <v>362</v>
      </c>
      <c r="C74" s="18">
        <v>0.33</v>
      </c>
      <c r="D74" s="26" t="s">
        <v>70</v>
      </c>
      <c r="E74" s="23" t="s">
        <v>305</v>
      </c>
      <c r="F74" s="194" t="s">
        <v>305</v>
      </c>
      <c r="G74" s="4"/>
      <c r="H74" s="4"/>
      <c r="I74" s="4"/>
      <c r="J74" s="4"/>
    </row>
    <row r="75" spans="1:11" s="1" customFormat="1">
      <c r="A75" s="189">
        <f t="shared" si="1"/>
        <v>61</v>
      </c>
      <c r="B75" s="10" t="s">
        <v>614</v>
      </c>
      <c r="C75" s="18">
        <v>0.113</v>
      </c>
      <c r="D75" s="22" t="s">
        <v>576</v>
      </c>
      <c r="E75" s="23" t="s">
        <v>305</v>
      </c>
      <c r="F75" s="194" t="s">
        <v>305</v>
      </c>
      <c r="G75" s="4"/>
      <c r="H75" s="4"/>
      <c r="I75" s="4"/>
      <c r="J75" s="4"/>
    </row>
    <row r="76" spans="1:11" s="1" customFormat="1">
      <c r="A76" s="189">
        <f t="shared" si="1"/>
        <v>62</v>
      </c>
      <c r="B76" s="10" t="s">
        <v>45</v>
      </c>
      <c r="C76" s="18">
        <v>0.16</v>
      </c>
      <c r="D76" s="22" t="s">
        <v>61</v>
      </c>
      <c r="E76" s="23" t="s">
        <v>305</v>
      </c>
      <c r="F76" s="194" t="s">
        <v>305</v>
      </c>
      <c r="G76" s="4"/>
      <c r="H76" s="4"/>
      <c r="I76" s="4"/>
      <c r="J76" s="4"/>
    </row>
    <row r="77" spans="1:11" s="1" customFormat="1">
      <c r="A77" s="189">
        <f t="shared" si="1"/>
        <v>63</v>
      </c>
      <c r="B77" s="10" t="s">
        <v>615</v>
      </c>
      <c r="C77" s="18">
        <v>0.22</v>
      </c>
      <c r="D77" s="26" t="s">
        <v>669</v>
      </c>
      <c r="E77" s="23" t="s">
        <v>305</v>
      </c>
      <c r="F77" s="194" t="s">
        <v>305</v>
      </c>
      <c r="G77" s="4"/>
      <c r="H77" s="4"/>
      <c r="I77" s="4"/>
      <c r="J77" s="4"/>
    </row>
    <row r="78" spans="1:11" s="1" customFormat="1">
      <c r="A78" s="189">
        <f t="shared" si="1"/>
        <v>64</v>
      </c>
      <c r="B78" s="10" t="s">
        <v>46</v>
      </c>
      <c r="C78" s="18">
        <v>0.21</v>
      </c>
      <c r="D78" s="19" t="s">
        <v>16</v>
      </c>
      <c r="E78" s="23" t="s">
        <v>305</v>
      </c>
      <c r="F78" s="194" t="s">
        <v>305</v>
      </c>
      <c r="G78" s="4"/>
      <c r="H78" s="4"/>
      <c r="I78" s="4"/>
      <c r="J78" s="4"/>
    </row>
    <row r="79" spans="1:11" s="1" customFormat="1">
      <c r="A79" s="189">
        <f t="shared" si="1"/>
        <v>65</v>
      </c>
      <c r="B79" s="10" t="s">
        <v>47</v>
      </c>
      <c r="C79" s="18">
        <v>0.44</v>
      </c>
      <c r="D79" s="19" t="s">
        <v>16</v>
      </c>
      <c r="E79" s="23" t="s">
        <v>305</v>
      </c>
      <c r="F79" s="194" t="s">
        <v>305</v>
      </c>
      <c r="G79" s="4"/>
      <c r="H79" s="4"/>
      <c r="I79" s="4"/>
      <c r="J79" s="4"/>
    </row>
    <row r="80" spans="1:11" s="1" customFormat="1">
      <c r="A80" s="189">
        <f t="shared" si="1"/>
        <v>66</v>
      </c>
      <c r="B80" s="10" t="s">
        <v>48</v>
      </c>
      <c r="C80" s="24">
        <v>0.08</v>
      </c>
      <c r="D80" s="22" t="s">
        <v>662</v>
      </c>
      <c r="E80" s="23" t="s">
        <v>305</v>
      </c>
      <c r="F80" s="194" t="s">
        <v>305</v>
      </c>
      <c r="G80" s="4"/>
      <c r="H80" s="4"/>
      <c r="I80" s="4"/>
      <c r="J80" s="4"/>
    </row>
    <row r="81" spans="1:58" s="1" customFormat="1">
      <c r="A81" s="189">
        <f t="shared" si="1"/>
        <v>67</v>
      </c>
      <c r="B81" s="10" t="s">
        <v>616</v>
      </c>
      <c r="C81" s="24">
        <v>0.20499999999999999</v>
      </c>
      <c r="D81" s="22" t="s">
        <v>662</v>
      </c>
      <c r="E81" s="23" t="s">
        <v>305</v>
      </c>
      <c r="F81" s="194" t="s">
        <v>305</v>
      </c>
      <c r="G81" s="4"/>
      <c r="H81" s="4"/>
      <c r="I81" s="4"/>
      <c r="J81" s="4"/>
    </row>
    <row r="82" spans="1:58" s="5" customFormat="1">
      <c r="A82" s="189">
        <f t="shared" si="1"/>
        <v>68</v>
      </c>
      <c r="B82" s="9" t="s">
        <v>275</v>
      </c>
      <c r="C82" s="32">
        <v>1.19</v>
      </c>
      <c r="D82" s="22" t="s">
        <v>13</v>
      </c>
      <c r="E82" s="23" t="s">
        <v>305</v>
      </c>
      <c r="F82" s="194" t="s">
        <v>305</v>
      </c>
      <c r="G82" s="4"/>
      <c r="H82" s="4"/>
      <c r="I82" s="4"/>
      <c r="J82" s="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s="1" customFormat="1">
      <c r="A83" s="189">
        <f t="shared" si="1"/>
        <v>69</v>
      </c>
      <c r="B83" s="10" t="s">
        <v>49</v>
      </c>
      <c r="C83" s="18">
        <v>0.16500000000000001</v>
      </c>
      <c r="D83" s="19" t="s">
        <v>16</v>
      </c>
      <c r="E83" s="23" t="s">
        <v>305</v>
      </c>
      <c r="F83" s="194" t="s">
        <v>305</v>
      </c>
      <c r="G83" s="4"/>
      <c r="H83" s="4"/>
      <c r="I83" s="4"/>
      <c r="J83" s="4"/>
    </row>
    <row r="84" spans="1:58" s="1" customFormat="1">
      <c r="A84" s="189">
        <f t="shared" si="1"/>
        <v>70</v>
      </c>
      <c r="B84" s="12" t="s">
        <v>50</v>
      </c>
      <c r="C84" s="29">
        <v>0.64500000000000002</v>
      </c>
      <c r="D84" s="26" t="s">
        <v>669</v>
      </c>
      <c r="E84" s="23" t="s">
        <v>305</v>
      </c>
      <c r="F84" s="194" t="s">
        <v>305</v>
      </c>
      <c r="G84" s="4"/>
      <c r="H84" s="4"/>
      <c r="I84" s="4"/>
      <c r="J84" s="4"/>
      <c r="K84" s="4"/>
    </row>
    <row r="85" spans="1:58" s="1" customFormat="1">
      <c r="A85" s="189">
        <f t="shared" si="1"/>
        <v>71</v>
      </c>
      <c r="B85" s="12" t="s">
        <v>617</v>
      </c>
      <c r="C85" s="29">
        <v>0.20499999999999999</v>
      </c>
      <c r="D85" s="26" t="s">
        <v>576</v>
      </c>
      <c r="E85" s="23" t="s">
        <v>305</v>
      </c>
      <c r="F85" s="194" t="s">
        <v>305</v>
      </c>
      <c r="G85" s="4"/>
      <c r="H85" s="4"/>
      <c r="I85" s="4"/>
      <c r="J85" s="4"/>
      <c r="K85" s="4"/>
    </row>
    <row r="86" spans="1:58" s="1" customFormat="1">
      <c r="A86" s="189">
        <f t="shared" si="1"/>
        <v>72</v>
      </c>
      <c r="B86" s="12" t="s">
        <v>618</v>
      </c>
      <c r="C86" s="29">
        <v>0.215</v>
      </c>
      <c r="D86" s="19" t="s">
        <v>16</v>
      </c>
      <c r="E86" s="23" t="s">
        <v>305</v>
      </c>
      <c r="F86" s="194" t="s">
        <v>305</v>
      </c>
      <c r="G86" s="4"/>
      <c r="H86" s="4"/>
      <c r="I86" s="4"/>
      <c r="J86" s="4"/>
      <c r="K86" s="4"/>
    </row>
    <row r="87" spans="1:58" s="1" customFormat="1">
      <c r="A87" s="189">
        <f t="shared" si="1"/>
        <v>73</v>
      </c>
      <c r="B87" s="12" t="s">
        <v>619</v>
      </c>
      <c r="C87" s="29">
        <v>0.16</v>
      </c>
      <c r="D87" s="19" t="s">
        <v>16</v>
      </c>
      <c r="E87" s="23" t="s">
        <v>305</v>
      </c>
      <c r="F87" s="194" t="s">
        <v>305</v>
      </c>
      <c r="G87" s="4"/>
      <c r="H87" s="4"/>
      <c r="I87" s="4"/>
      <c r="J87" s="4"/>
      <c r="K87" s="4"/>
    </row>
    <row r="88" spans="1:58" s="1" customFormat="1">
      <c r="A88" s="189">
        <f t="shared" si="1"/>
        <v>74</v>
      </c>
      <c r="B88" s="12" t="s">
        <v>620</v>
      </c>
      <c r="C88" s="29">
        <v>0.42499999999999999</v>
      </c>
      <c r="D88" s="19" t="s">
        <v>16</v>
      </c>
      <c r="E88" s="23" t="s">
        <v>305</v>
      </c>
      <c r="F88" s="194" t="s">
        <v>305</v>
      </c>
      <c r="G88" s="4"/>
      <c r="H88" s="4"/>
      <c r="I88" s="4"/>
      <c r="J88" s="4"/>
      <c r="K88" s="4"/>
    </row>
    <row r="89" spans="1:58" s="1" customFormat="1">
      <c r="A89" s="189">
        <f t="shared" si="1"/>
        <v>75</v>
      </c>
      <c r="B89" s="12" t="s">
        <v>621</v>
      </c>
      <c r="C89" s="29">
        <v>0.13</v>
      </c>
      <c r="D89" s="19" t="s">
        <v>16</v>
      </c>
      <c r="E89" s="23" t="s">
        <v>305</v>
      </c>
      <c r="F89" s="194" t="s">
        <v>305</v>
      </c>
      <c r="G89" s="4"/>
      <c r="H89" s="4"/>
      <c r="I89" s="4"/>
      <c r="J89" s="4"/>
      <c r="K89" s="4"/>
    </row>
    <row r="90" spans="1:58" s="1" customFormat="1">
      <c r="A90" s="189">
        <f t="shared" si="1"/>
        <v>76</v>
      </c>
      <c r="B90" s="12" t="s">
        <v>622</v>
      </c>
      <c r="C90" s="29">
        <v>7.4999999999999997E-2</v>
      </c>
      <c r="D90" s="19" t="s">
        <v>16</v>
      </c>
      <c r="E90" s="23" t="s">
        <v>305</v>
      </c>
      <c r="F90" s="194" t="s">
        <v>305</v>
      </c>
      <c r="G90" s="4"/>
      <c r="H90" s="4"/>
      <c r="I90" s="4"/>
      <c r="J90" s="4"/>
      <c r="K90" s="4"/>
    </row>
    <row r="91" spans="1:58" s="1" customFormat="1">
      <c r="A91" s="189">
        <f t="shared" si="1"/>
        <v>77</v>
      </c>
      <c r="B91" s="12" t="s">
        <v>623</v>
      </c>
      <c r="C91" s="29">
        <v>0.12</v>
      </c>
      <c r="D91" s="19" t="s">
        <v>16</v>
      </c>
      <c r="E91" s="23" t="s">
        <v>305</v>
      </c>
      <c r="F91" s="194" t="s">
        <v>305</v>
      </c>
      <c r="G91" s="4"/>
      <c r="H91" s="4"/>
      <c r="I91" s="4"/>
      <c r="J91" s="4"/>
      <c r="K91" s="4"/>
    </row>
    <row r="92" spans="1:58" s="1" customFormat="1">
      <c r="A92" s="189">
        <f t="shared" si="1"/>
        <v>78</v>
      </c>
      <c r="B92" s="12" t="s">
        <v>624</v>
      </c>
      <c r="C92" s="29">
        <v>0.16500000000000001</v>
      </c>
      <c r="D92" s="19" t="s">
        <v>16</v>
      </c>
      <c r="E92" s="23" t="s">
        <v>305</v>
      </c>
      <c r="F92" s="194" t="s">
        <v>305</v>
      </c>
      <c r="G92" s="4"/>
      <c r="H92" s="4"/>
      <c r="I92" s="4"/>
      <c r="J92" s="4"/>
      <c r="K92" s="4"/>
    </row>
    <row r="93" spans="1:58" s="1" customFormat="1">
      <c r="A93" s="189">
        <f t="shared" si="1"/>
        <v>79</v>
      </c>
      <c r="B93" s="12" t="s">
        <v>625</v>
      </c>
      <c r="C93" s="29">
        <v>0.08</v>
      </c>
      <c r="D93" s="19" t="s">
        <v>16</v>
      </c>
      <c r="E93" s="23" t="s">
        <v>305</v>
      </c>
      <c r="F93" s="194" t="s">
        <v>305</v>
      </c>
      <c r="G93" s="4"/>
      <c r="H93" s="4"/>
      <c r="I93" s="4"/>
      <c r="J93" s="4"/>
      <c r="K93" s="4"/>
    </row>
    <row r="94" spans="1:58" s="1" customFormat="1">
      <c r="A94" s="189">
        <f t="shared" si="1"/>
        <v>80</v>
      </c>
      <c r="B94" s="12" t="s">
        <v>626</v>
      </c>
      <c r="C94" s="29">
        <v>0.1</v>
      </c>
      <c r="D94" s="19" t="s">
        <v>16</v>
      </c>
      <c r="E94" s="23" t="s">
        <v>305</v>
      </c>
      <c r="F94" s="194" t="s">
        <v>305</v>
      </c>
      <c r="G94" s="4"/>
      <c r="H94" s="4"/>
      <c r="I94" s="4"/>
      <c r="J94" s="4"/>
      <c r="K94" s="4"/>
    </row>
    <row r="95" spans="1:58" s="1" customFormat="1">
      <c r="A95" s="189">
        <f t="shared" si="1"/>
        <v>81</v>
      </c>
      <c r="B95" s="12" t="s">
        <v>627</v>
      </c>
      <c r="C95" s="29">
        <v>0.17</v>
      </c>
      <c r="D95" s="19" t="s">
        <v>16</v>
      </c>
      <c r="E95" s="23" t="s">
        <v>305</v>
      </c>
      <c r="F95" s="194" t="s">
        <v>305</v>
      </c>
      <c r="G95" s="4"/>
      <c r="H95" s="4"/>
      <c r="I95" s="4"/>
      <c r="J95" s="4"/>
      <c r="K95" s="4"/>
    </row>
    <row r="96" spans="1:58" s="1" customFormat="1">
      <c r="A96" s="189">
        <f t="shared" si="1"/>
        <v>82</v>
      </c>
      <c r="B96" s="12" t="s">
        <v>628</v>
      </c>
      <c r="C96" s="29">
        <v>0.115</v>
      </c>
      <c r="D96" s="19" t="s">
        <v>16</v>
      </c>
      <c r="E96" s="23" t="s">
        <v>305</v>
      </c>
      <c r="F96" s="194" t="s">
        <v>305</v>
      </c>
      <c r="G96" s="4"/>
      <c r="H96" s="4"/>
      <c r="I96" s="4"/>
      <c r="J96" s="4"/>
      <c r="K96" s="4"/>
    </row>
    <row r="97" spans="1:11" s="1" customFormat="1">
      <c r="A97" s="189">
        <f t="shared" si="1"/>
        <v>83</v>
      </c>
      <c r="B97" s="12" t="s">
        <v>629</v>
      </c>
      <c r="C97" s="29">
        <v>0.16500000000000001</v>
      </c>
      <c r="D97" s="19" t="s">
        <v>16</v>
      </c>
      <c r="E97" s="23" t="s">
        <v>305</v>
      </c>
      <c r="F97" s="194" t="s">
        <v>305</v>
      </c>
      <c r="G97" s="4"/>
      <c r="H97" s="4"/>
      <c r="I97" s="4"/>
      <c r="J97" s="4"/>
      <c r="K97" s="4"/>
    </row>
    <row r="98" spans="1:11" s="1" customFormat="1">
      <c r="A98" s="189">
        <f t="shared" si="1"/>
        <v>84</v>
      </c>
      <c r="B98" s="12" t="s">
        <v>630</v>
      </c>
      <c r="C98" s="29">
        <v>0.17499999999999999</v>
      </c>
      <c r="D98" s="19" t="s">
        <v>16</v>
      </c>
      <c r="E98" s="23" t="s">
        <v>305</v>
      </c>
      <c r="F98" s="194" t="s">
        <v>305</v>
      </c>
      <c r="G98" s="4"/>
      <c r="H98" s="4"/>
      <c r="I98" s="4"/>
      <c r="J98" s="4"/>
      <c r="K98" s="4"/>
    </row>
    <row r="99" spans="1:11" s="1" customFormat="1">
      <c r="A99" s="189">
        <f t="shared" si="1"/>
        <v>85</v>
      </c>
      <c r="B99" s="12" t="s">
        <v>631</v>
      </c>
      <c r="C99" s="29">
        <v>0.13</v>
      </c>
      <c r="D99" s="26" t="s">
        <v>13</v>
      </c>
      <c r="E99" s="23" t="s">
        <v>305</v>
      </c>
      <c r="F99" s="194" t="s">
        <v>305</v>
      </c>
      <c r="G99" s="4"/>
      <c r="H99" s="4"/>
      <c r="I99" s="4"/>
      <c r="J99" s="4"/>
      <c r="K99" s="4"/>
    </row>
    <row r="100" spans="1:11" s="1" customFormat="1">
      <c r="A100" s="189">
        <f t="shared" si="1"/>
        <v>86</v>
      </c>
      <c r="B100" s="12" t="s">
        <v>632</v>
      </c>
      <c r="C100" s="29">
        <v>0.19</v>
      </c>
      <c r="D100" s="26" t="s">
        <v>13</v>
      </c>
      <c r="E100" s="23" t="s">
        <v>305</v>
      </c>
      <c r="F100" s="194" t="s">
        <v>305</v>
      </c>
      <c r="G100" s="4"/>
      <c r="H100" s="4"/>
      <c r="I100" s="4"/>
      <c r="J100" s="4"/>
      <c r="K100" s="4"/>
    </row>
    <row r="101" spans="1:11" s="1" customFormat="1">
      <c r="A101" s="189">
        <f t="shared" si="1"/>
        <v>87</v>
      </c>
      <c r="B101" s="10" t="s">
        <v>395</v>
      </c>
      <c r="C101" s="18">
        <v>0.16800000000000001</v>
      </c>
      <c r="D101" s="14" t="s">
        <v>70</v>
      </c>
      <c r="E101" s="20" t="s">
        <v>305</v>
      </c>
      <c r="F101" s="190" t="s">
        <v>305</v>
      </c>
      <c r="G101" s="4"/>
      <c r="H101" s="4"/>
      <c r="I101" s="4"/>
      <c r="J101" s="4"/>
    </row>
    <row r="102" spans="1:11" s="1" customFormat="1">
      <c r="A102" s="189">
        <f t="shared" si="1"/>
        <v>88</v>
      </c>
      <c r="B102" s="10" t="s">
        <v>51</v>
      </c>
      <c r="C102" s="18">
        <v>0.3</v>
      </c>
      <c r="D102" s="19" t="s">
        <v>16</v>
      </c>
      <c r="E102" s="23" t="s">
        <v>305</v>
      </c>
      <c r="F102" s="194" t="s">
        <v>305</v>
      </c>
      <c r="G102" s="4"/>
      <c r="H102" s="4"/>
      <c r="I102" s="4"/>
      <c r="J102" s="4"/>
    </row>
    <row r="103" spans="1:11" s="1" customFormat="1">
      <c r="A103" s="189">
        <f t="shared" si="1"/>
        <v>89</v>
      </c>
      <c r="B103" s="10" t="s">
        <v>52</v>
      </c>
      <c r="C103" s="18">
        <v>9.5000000000000001E-2</v>
      </c>
      <c r="D103" s="26" t="s">
        <v>669</v>
      </c>
      <c r="E103" s="23" t="s">
        <v>305</v>
      </c>
      <c r="F103" s="194" t="s">
        <v>305</v>
      </c>
      <c r="G103" s="4"/>
      <c r="H103" s="4"/>
      <c r="I103" s="4"/>
      <c r="J103" s="4"/>
    </row>
    <row r="104" spans="1:11" s="1" customFormat="1">
      <c r="A104" s="189">
        <f t="shared" si="1"/>
        <v>90</v>
      </c>
      <c r="B104" s="10" t="s">
        <v>53</v>
      </c>
      <c r="C104" s="18">
        <v>0.1</v>
      </c>
      <c r="D104" s="19" t="s">
        <v>16</v>
      </c>
      <c r="E104" s="23" t="s">
        <v>305</v>
      </c>
      <c r="F104" s="194" t="s">
        <v>305</v>
      </c>
      <c r="G104" s="4"/>
      <c r="H104" s="4"/>
      <c r="I104" s="4"/>
      <c r="J104" s="4"/>
    </row>
    <row r="105" spans="1:11" s="1" customFormat="1">
      <c r="A105" s="189">
        <f t="shared" si="1"/>
        <v>91</v>
      </c>
      <c r="B105" s="157" t="s">
        <v>54</v>
      </c>
      <c r="C105" s="24">
        <v>2.9449999999999998</v>
      </c>
      <c r="D105" s="22" t="s">
        <v>662</v>
      </c>
      <c r="E105" s="23" t="s">
        <v>304</v>
      </c>
      <c r="F105" s="194" t="s">
        <v>304</v>
      </c>
      <c r="G105" s="4"/>
      <c r="H105" s="4"/>
      <c r="I105" s="4"/>
      <c r="J105" s="4"/>
    </row>
    <row r="106" spans="1:11" s="1" customFormat="1">
      <c r="A106" s="189">
        <f t="shared" si="1"/>
        <v>92</v>
      </c>
      <c r="B106" s="10" t="s">
        <v>55</v>
      </c>
      <c r="C106" s="18">
        <v>0.2</v>
      </c>
      <c r="D106" s="26" t="s">
        <v>669</v>
      </c>
      <c r="E106" s="23" t="s">
        <v>305</v>
      </c>
      <c r="F106" s="194" t="s">
        <v>305</v>
      </c>
      <c r="G106" s="4"/>
      <c r="H106" s="4"/>
      <c r="I106" s="4"/>
      <c r="J106" s="4"/>
    </row>
    <row r="107" spans="1:11" s="1" customFormat="1">
      <c r="A107" s="189">
        <f t="shared" si="1"/>
        <v>93</v>
      </c>
      <c r="B107" s="10" t="s">
        <v>56</v>
      </c>
      <c r="C107" s="18">
        <v>2.5299999999999998</v>
      </c>
      <c r="D107" s="26" t="s">
        <v>13</v>
      </c>
      <c r="E107" s="23" t="s">
        <v>305</v>
      </c>
      <c r="F107" s="194" t="s">
        <v>305</v>
      </c>
      <c r="G107" s="4"/>
      <c r="H107" s="4"/>
      <c r="I107" s="4"/>
      <c r="J107" s="4"/>
    </row>
    <row r="108" spans="1:11" s="1" customFormat="1">
      <c r="A108" s="189">
        <f t="shared" si="1"/>
        <v>94</v>
      </c>
      <c r="B108" s="10" t="s">
        <v>57</v>
      </c>
      <c r="C108" s="18">
        <v>0.78500000000000003</v>
      </c>
      <c r="D108" s="22" t="s">
        <v>662</v>
      </c>
      <c r="E108" s="23" t="s">
        <v>305</v>
      </c>
      <c r="F108" s="194" t="s">
        <v>305</v>
      </c>
      <c r="G108" s="4"/>
      <c r="H108" s="4"/>
      <c r="I108" s="4"/>
      <c r="J108" s="4"/>
    </row>
    <row r="109" spans="1:11" s="1" customFormat="1">
      <c r="A109" s="189">
        <f t="shared" si="1"/>
        <v>95</v>
      </c>
      <c r="B109" s="10" t="s">
        <v>58</v>
      </c>
      <c r="C109" s="18">
        <v>0.99</v>
      </c>
      <c r="D109" s="19" t="s">
        <v>16</v>
      </c>
      <c r="E109" s="23" t="s">
        <v>305</v>
      </c>
      <c r="F109" s="194" t="s">
        <v>305</v>
      </c>
      <c r="G109" s="4"/>
      <c r="H109" s="4"/>
      <c r="I109" s="4"/>
      <c r="J109" s="4"/>
    </row>
    <row r="110" spans="1:11" s="1" customFormat="1">
      <c r="A110" s="189">
        <f t="shared" si="1"/>
        <v>96</v>
      </c>
      <c r="B110" s="10" t="s">
        <v>59</v>
      </c>
      <c r="C110" s="18">
        <v>0.36</v>
      </c>
      <c r="D110" s="26" t="s">
        <v>13</v>
      </c>
      <c r="E110" s="23" t="s">
        <v>305</v>
      </c>
      <c r="F110" s="194" t="s">
        <v>305</v>
      </c>
      <c r="G110" s="4"/>
      <c r="H110" s="4"/>
      <c r="I110" s="4"/>
      <c r="J110" s="4"/>
    </row>
    <row r="111" spans="1:11" s="1" customFormat="1">
      <c r="A111" s="189">
        <f t="shared" si="1"/>
        <v>97</v>
      </c>
      <c r="B111" s="157" t="s">
        <v>499</v>
      </c>
      <c r="C111" s="18">
        <v>0.26</v>
      </c>
      <c r="D111" s="22" t="s">
        <v>61</v>
      </c>
      <c r="E111" s="17" t="s">
        <v>305</v>
      </c>
      <c r="F111" s="193" t="s">
        <v>305</v>
      </c>
      <c r="G111" s="4"/>
      <c r="H111" s="4"/>
      <c r="I111" s="4"/>
      <c r="J111" s="4"/>
    </row>
    <row r="112" spans="1:11" s="1" customFormat="1">
      <c r="A112" s="189">
        <f t="shared" si="1"/>
        <v>98</v>
      </c>
      <c r="B112" s="157" t="s">
        <v>633</v>
      </c>
      <c r="C112" s="18">
        <v>0.19</v>
      </c>
      <c r="D112" s="22" t="s">
        <v>13</v>
      </c>
      <c r="E112" s="17" t="s">
        <v>305</v>
      </c>
      <c r="F112" s="193" t="s">
        <v>305</v>
      </c>
      <c r="G112" s="4"/>
      <c r="H112" s="4"/>
      <c r="I112" s="4"/>
      <c r="J112" s="4"/>
    </row>
    <row r="113" spans="1:58" s="1" customFormat="1">
      <c r="A113" s="189">
        <f t="shared" si="1"/>
        <v>99</v>
      </c>
      <c r="B113" s="157" t="s">
        <v>60</v>
      </c>
      <c r="C113" s="18">
        <v>0.39500000000000002</v>
      </c>
      <c r="D113" s="22" t="s">
        <v>61</v>
      </c>
      <c r="E113" s="17" t="s">
        <v>305</v>
      </c>
      <c r="F113" s="193" t="s">
        <v>305</v>
      </c>
      <c r="G113" s="4"/>
      <c r="H113" s="4"/>
      <c r="I113" s="4"/>
      <c r="J113" s="4"/>
    </row>
    <row r="114" spans="1:58" s="1" customFormat="1">
      <c r="A114" s="189">
        <f t="shared" si="1"/>
        <v>100</v>
      </c>
      <c r="B114" s="10" t="s">
        <v>62</v>
      </c>
      <c r="C114" s="18">
        <v>0.255</v>
      </c>
      <c r="D114" s="19" t="s">
        <v>16</v>
      </c>
      <c r="E114" s="17" t="s">
        <v>305</v>
      </c>
      <c r="F114" s="193" t="s">
        <v>305</v>
      </c>
      <c r="G114" s="4"/>
      <c r="H114" s="4"/>
      <c r="I114" s="4"/>
      <c r="J114" s="4"/>
    </row>
    <row r="115" spans="1:58" s="1" customFormat="1">
      <c r="A115" s="189">
        <f t="shared" si="1"/>
        <v>101</v>
      </c>
      <c r="B115" s="10" t="s">
        <v>634</v>
      </c>
      <c r="C115" s="18">
        <v>0.25</v>
      </c>
      <c r="D115" s="26" t="s">
        <v>13</v>
      </c>
      <c r="E115" s="23" t="s">
        <v>305</v>
      </c>
      <c r="F115" s="194" t="s">
        <v>305</v>
      </c>
      <c r="G115" s="4"/>
      <c r="H115" s="4"/>
      <c r="I115" s="4"/>
      <c r="J115" s="4"/>
    </row>
    <row r="116" spans="1:58" s="1" customFormat="1">
      <c r="A116" s="189">
        <f t="shared" si="1"/>
        <v>102</v>
      </c>
      <c r="B116" s="157" t="s">
        <v>538</v>
      </c>
      <c r="C116" s="18">
        <v>0.27</v>
      </c>
      <c r="D116" s="22" t="s">
        <v>61</v>
      </c>
      <c r="E116" s="17" t="s">
        <v>305</v>
      </c>
      <c r="F116" s="193" t="s">
        <v>305</v>
      </c>
      <c r="G116" s="4"/>
      <c r="H116" s="4"/>
      <c r="I116" s="4"/>
      <c r="J116" s="4"/>
    </row>
    <row r="117" spans="1:58" s="1" customFormat="1">
      <c r="A117" s="189">
        <f>A115+1</f>
        <v>102</v>
      </c>
      <c r="B117" s="10" t="s">
        <v>635</v>
      </c>
      <c r="C117" s="18">
        <v>0.08</v>
      </c>
      <c r="D117" s="19" t="s">
        <v>16</v>
      </c>
      <c r="E117" s="17" t="s">
        <v>305</v>
      </c>
      <c r="F117" s="193" t="s">
        <v>305</v>
      </c>
      <c r="G117" s="4"/>
      <c r="H117" s="4"/>
      <c r="I117" s="4"/>
      <c r="J117" s="4"/>
    </row>
    <row r="118" spans="1:58" s="1" customFormat="1">
      <c r="A118" s="189">
        <f>A116+1</f>
        <v>103</v>
      </c>
      <c r="B118" s="10" t="s">
        <v>63</v>
      </c>
      <c r="C118" s="18">
        <v>0.88</v>
      </c>
      <c r="D118" s="19" t="s">
        <v>16</v>
      </c>
      <c r="E118" s="17" t="s">
        <v>305</v>
      </c>
      <c r="F118" s="193" t="s">
        <v>305</v>
      </c>
      <c r="G118" s="4"/>
      <c r="H118" s="4"/>
      <c r="I118" s="4"/>
      <c r="J118" s="4"/>
    </row>
    <row r="119" spans="1:58" s="5" customFormat="1">
      <c r="A119" s="189">
        <f t="shared" ref="A119:A120" si="2">A117+1</f>
        <v>103</v>
      </c>
      <c r="B119" s="12" t="s">
        <v>299</v>
      </c>
      <c r="C119" s="32">
        <v>0.3</v>
      </c>
      <c r="D119" s="22" t="s">
        <v>13</v>
      </c>
      <c r="E119" s="23" t="s">
        <v>305</v>
      </c>
      <c r="F119" s="194" t="s">
        <v>305</v>
      </c>
      <c r="G119" s="4"/>
      <c r="H119" s="4"/>
      <c r="I119" s="4"/>
      <c r="J119" s="4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</row>
    <row r="120" spans="1:58" s="1" customFormat="1">
      <c r="A120" s="189">
        <f t="shared" si="2"/>
        <v>104</v>
      </c>
      <c r="B120" s="10" t="s">
        <v>64</v>
      </c>
      <c r="C120" s="18">
        <v>0.44</v>
      </c>
      <c r="D120" s="22" t="s">
        <v>61</v>
      </c>
      <c r="E120" s="17" t="s">
        <v>305</v>
      </c>
      <c r="F120" s="193" t="s">
        <v>305</v>
      </c>
      <c r="G120" s="4"/>
      <c r="H120" s="4"/>
      <c r="I120" s="4"/>
      <c r="J120" s="4"/>
      <c r="K120" s="4"/>
    </row>
    <row r="121" spans="1:58" s="1" customFormat="1">
      <c r="A121" s="189">
        <f t="shared" ref="A121:A129" si="3">A120+1</f>
        <v>105</v>
      </c>
      <c r="B121" s="157" t="s">
        <v>396</v>
      </c>
      <c r="C121" s="18">
        <v>0.218</v>
      </c>
      <c r="D121" s="14" t="s">
        <v>70</v>
      </c>
      <c r="E121" s="23" t="s">
        <v>305</v>
      </c>
      <c r="F121" s="194" t="s">
        <v>305</v>
      </c>
      <c r="G121" s="4"/>
      <c r="H121" s="4"/>
      <c r="I121" s="4"/>
      <c r="J121" s="4"/>
      <c r="K121" s="4"/>
    </row>
    <row r="122" spans="1:58" s="5" customFormat="1">
      <c r="A122" s="189">
        <f t="shared" si="3"/>
        <v>106</v>
      </c>
      <c r="B122" s="9" t="s">
        <v>276</v>
      </c>
      <c r="C122" s="32">
        <v>0.61</v>
      </c>
      <c r="D122" s="22" t="s">
        <v>61</v>
      </c>
      <c r="E122" s="23" t="s">
        <v>305</v>
      </c>
      <c r="F122" s="194" t="s">
        <v>305</v>
      </c>
      <c r="G122" s="4"/>
      <c r="H122" s="4"/>
      <c r="I122" s="4"/>
      <c r="J122" s="4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s="1" customFormat="1">
      <c r="A123" s="189">
        <f t="shared" si="3"/>
        <v>107</v>
      </c>
      <c r="B123" s="10" t="s">
        <v>397</v>
      </c>
      <c r="C123" s="18">
        <v>0.59499999999999997</v>
      </c>
      <c r="D123" s="14" t="s">
        <v>70</v>
      </c>
      <c r="E123" s="20" t="s">
        <v>305</v>
      </c>
      <c r="F123" s="190" t="s">
        <v>305</v>
      </c>
      <c r="G123" s="4"/>
      <c r="H123" s="4"/>
      <c r="I123" s="4"/>
      <c r="J123" s="4"/>
    </row>
    <row r="124" spans="1:58" s="1" customFormat="1">
      <c r="A124" s="189">
        <f t="shared" si="3"/>
        <v>108</v>
      </c>
      <c r="B124" s="10" t="s">
        <v>65</v>
      </c>
      <c r="C124" s="30">
        <v>0.23</v>
      </c>
      <c r="D124" s="22" t="s">
        <v>662</v>
      </c>
      <c r="E124" s="17" t="s">
        <v>305</v>
      </c>
      <c r="F124" s="193" t="s">
        <v>305</v>
      </c>
      <c r="G124" s="4"/>
      <c r="H124" s="4"/>
      <c r="I124" s="4"/>
      <c r="J124" s="4"/>
      <c r="K124" s="4"/>
    </row>
    <row r="125" spans="1:58" s="1" customFormat="1">
      <c r="A125" s="189">
        <f t="shared" si="3"/>
        <v>109</v>
      </c>
      <c r="B125" s="10" t="s">
        <v>398</v>
      </c>
      <c r="C125" s="18">
        <v>0.38500000000000001</v>
      </c>
      <c r="D125" s="14" t="s">
        <v>70</v>
      </c>
      <c r="E125" s="20" t="s">
        <v>305</v>
      </c>
      <c r="F125" s="190" t="s">
        <v>305</v>
      </c>
      <c r="G125" s="4"/>
      <c r="H125" s="4"/>
      <c r="I125" s="4"/>
      <c r="J125" s="4"/>
    </row>
    <row r="126" spans="1:58" s="1" customFormat="1">
      <c r="A126" s="189">
        <f t="shared" si="3"/>
        <v>110</v>
      </c>
      <c r="B126" s="9" t="s">
        <v>66</v>
      </c>
      <c r="C126" s="24">
        <v>1.22</v>
      </c>
      <c r="D126" s="22" t="s">
        <v>61</v>
      </c>
      <c r="E126" s="17" t="s">
        <v>304</v>
      </c>
      <c r="F126" s="193" t="s">
        <v>304</v>
      </c>
      <c r="G126" s="4"/>
      <c r="H126" s="4"/>
      <c r="I126" s="4"/>
      <c r="J126" s="4"/>
    </row>
    <row r="127" spans="1:58" s="5" customFormat="1">
      <c r="A127" s="189">
        <f t="shared" si="3"/>
        <v>111</v>
      </c>
      <c r="B127" s="12" t="s">
        <v>300</v>
      </c>
      <c r="C127" s="32">
        <v>0.23</v>
      </c>
      <c r="D127" s="19" t="s">
        <v>16</v>
      </c>
      <c r="E127" s="23" t="s">
        <v>305</v>
      </c>
      <c r="F127" s="194" t="s">
        <v>305</v>
      </c>
      <c r="G127" s="4"/>
      <c r="H127" s="4"/>
      <c r="I127" s="4"/>
      <c r="J127" s="4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</row>
    <row r="128" spans="1:58" s="1" customFormat="1">
      <c r="A128" s="189">
        <f t="shared" si="3"/>
        <v>112</v>
      </c>
      <c r="B128" s="11" t="s">
        <v>67</v>
      </c>
      <c r="C128" s="24">
        <v>0.32</v>
      </c>
      <c r="D128" s="19" t="s">
        <v>16</v>
      </c>
      <c r="E128" s="17" t="s">
        <v>305</v>
      </c>
      <c r="F128" s="193" t="s">
        <v>305</v>
      </c>
      <c r="G128" s="4"/>
      <c r="H128" s="4"/>
      <c r="I128" s="4"/>
      <c r="J128" s="4"/>
    </row>
    <row r="129" spans="1:58" s="1" customFormat="1">
      <c r="A129" s="189">
        <f t="shared" si="3"/>
        <v>113</v>
      </c>
      <c r="B129" s="11" t="s">
        <v>636</v>
      </c>
      <c r="C129" s="24">
        <v>0.06</v>
      </c>
      <c r="D129" s="19" t="s">
        <v>16</v>
      </c>
      <c r="E129" s="17" t="s">
        <v>305</v>
      </c>
      <c r="F129" s="193" t="s">
        <v>305</v>
      </c>
      <c r="G129" s="4"/>
      <c r="H129" s="4"/>
      <c r="I129" s="4"/>
      <c r="J129" s="4"/>
    </row>
    <row r="130" spans="1:58" s="1" customFormat="1" ht="12.6" customHeight="1">
      <c r="A130" s="187"/>
      <c r="B130" s="207" t="s">
        <v>680</v>
      </c>
      <c r="C130" s="96"/>
      <c r="D130" s="97"/>
      <c r="E130" s="98"/>
      <c r="F130" s="188"/>
      <c r="G130" s="4"/>
      <c r="H130" s="4"/>
      <c r="I130" s="4"/>
      <c r="J130" s="4"/>
    </row>
    <row r="131" spans="1:58" s="1" customFormat="1">
      <c r="A131" s="189">
        <f>A129+1</f>
        <v>114</v>
      </c>
      <c r="B131" s="11" t="s">
        <v>637</v>
      </c>
      <c r="C131" s="24">
        <v>0.22</v>
      </c>
      <c r="D131" s="16" t="s">
        <v>13</v>
      </c>
      <c r="E131" s="15" t="s">
        <v>305</v>
      </c>
      <c r="F131" s="191" t="s">
        <v>305</v>
      </c>
      <c r="G131" s="4"/>
      <c r="H131" s="4"/>
      <c r="I131" s="4"/>
      <c r="J131" s="4"/>
    </row>
    <row r="132" spans="1:58" s="1" customFormat="1">
      <c r="A132" s="189">
        <f>A131+1</f>
        <v>115</v>
      </c>
      <c r="B132" s="9" t="s">
        <v>68</v>
      </c>
      <c r="C132" s="24">
        <v>0.46</v>
      </c>
      <c r="D132" s="22" t="s">
        <v>662</v>
      </c>
      <c r="E132" s="17" t="s">
        <v>304</v>
      </c>
      <c r="F132" s="193" t="s">
        <v>304</v>
      </c>
      <c r="G132" s="4"/>
      <c r="H132" s="4"/>
      <c r="I132" s="4"/>
      <c r="J132" s="4"/>
    </row>
    <row r="133" spans="1:58" s="1" customFormat="1">
      <c r="A133" s="189">
        <f>A132+1</f>
        <v>116</v>
      </c>
      <c r="B133" s="9" t="s">
        <v>99</v>
      </c>
      <c r="C133" s="24">
        <v>0.20499999999999999</v>
      </c>
      <c r="D133" s="22" t="s">
        <v>61</v>
      </c>
      <c r="E133" s="15" t="s">
        <v>305</v>
      </c>
      <c r="F133" s="191" t="s">
        <v>305</v>
      </c>
      <c r="G133" s="4"/>
      <c r="H133" s="4"/>
      <c r="I133" s="4"/>
      <c r="J133" s="4"/>
    </row>
    <row r="134" spans="1:58" s="1" customFormat="1">
      <c r="A134" s="189">
        <f t="shared" ref="A134:A135" si="4">A133+1</f>
        <v>117</v>
      </c>
      <c r="B134" s="9" t="s">
        <v>100</v>
      </c>
      <c r="C134" s="24">
        <v>0.22</v>
      </c>
      <c r="D134" s="22" t="s">
        <v>13</v>
      </c>
      <c r="E134" s="15" t="s">
        <v>305</v>
      </c>
      <c r="F134" s="191" t="s">
        <v>305</v>
      </c>
      <c r="G134" s="4"/>
      <c r="H134" s="4"/>
      <c r="I134" s="4"/>
      <c r="J134" s="4"/>
    </row>
    <row r="135" spans="1:58" s="5" customFormat="1">
      <c r="A135" s="189">
        <f t="shared" si="4"/>
        <v>118</v>
      </c>
      <c r="B135" s="11" t="s">
        <v>98</v>
      </c>
      <c r="C135" s="24">
        <v>0.4</v>
      </c>
      <c r="D135" s="16" t="s">
        <v>13</v>
      </c>
      <c r="E135" s="17" t="s">
        <v>305</v>
      </c>
      <c r="F135" s="193" t="s">
        <v>305</v>
      </c>
      <c r="G135" s="4"/>
      <c r="H135" s="4"/>
      <c r="I135" s="4"/>
      <c r="J135" s="4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s="5" customFormat="1">
      <c r="A136" s="189">
        <f t="shared" ref="A136:A142" si="5">A135+1</f>
        <v>119</v>
      </c>
      <c r="B136" s="9" t="s">
        <v>101</v>
      </c>
      <c r="C136" s="24">
        <v>0.53100000000000003</v>
      </c>
      <c r="D136" s="14" t="s">
        <v>13</v>
      </c>
      <c r="E136" s="17" t="s">
        <v>305</v>
      </c>
      <c r="F136" s="193" t="s">
        <v>305</v>
      </c>
      <c r="G136" s="4"/>
      <c r="H136" s="4"/>
      <c r="I136" s="4"/>
      <c r="J136" s="4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s="5" customFormat="1">
      <c r="A137" s="189">
        <f t="shared" si="5"/>
        <v>120</v>
      </c>
      <c r="B137" s="12" t="s">
        <v>145</v>
      </c>
      <c r="C137" s="24">
        <v>0.32</v>
      </c>
      <c r="D137" s="14" t="s">
        <v>663</v>
      </c>
      <c r="E137" s="15" t="s">
        <v>305</v>
      </c>
      <c r="F137" s="191" t="s">
        <v>305</v>
      </c>
      <c r="G137" s="4"/>
      <c r="H137" s="4"/>
      <c r="I137" s="4"/>
      <c r="J137" s="4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s="1" customFormat="1">
      <c r="A138" s="189">
        <f t="shared" si="5"/>
        <v>121</v>
      </c>
      <c r="B138" s="12" t="s">
        <v>69</v>
      </c>
      <c r="C138" s="24">
        <v>0.40600000000000003</v>
      </c>
      <c r="D138" s="14" t="s">
        <v>70</v>
      </c>
      <c r="E138" s="15" t="s">
        <v>305</v>
      </c>
      <c r="F138" s="191" t="s">
        <v>305</v>
      </c>
      <c r="G138" s="4"/>
      <c r="H138" s="4"/>
      <c r="I138" s="4"/>
      <c r="J138" s="4"/>
    </row>
    <row r="139" spans="1:58" s="1" customFormat="1">
      <c r="A139" s="189">
        <f t="shared" si="5"/>
        <v>122</v>
      </c>
      <c r="B139" s="11" t="s">
        <v>71</v>
      </c>
      <c r="C139" s="24">
        <v>0.60199999999999998</v>
      </c>
      <c r="D139" s="16" t="s">
        <v>13</v>
      </c>
      <c r="E139" s="15" t="s">
        <v>305</v>
      </c>
      <c r="F139" s="191" t="s">
        <v>305</v>
      </c>
      <c r="G139" s="4"/>
      <c r="H139" s="4"/>
      <c r="I139" s="4"/>
      <c r="J139" s="4"/>
    </row>
    <row r="140" spans="1:58" s="5" customFormat="1">
      <c r="A140" s="189">
        <f t="shared" si="5"/>
        <v>123</v>
      </c>
      <c r="B140" s="9" t="s">
        <v>102</v>
      </c>
      <c r="C140" s="24">
        <v>0.46200000000000002</v>
      </c>
      <c r="D140" s="14" t="s">
        <v>13</v>
      </c>
      <c r="E140" s="17" t="s">
        <v>305</v>
      </c>
      <c r="F140" s="193" t="s">
        <v>305</v>
      </c>
      <c r="G140" s="4"/>
      <c r="H140" s="4"/>
      <c r="I140" s="4"/>
      <c r="J140" s="4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</row>
    <row r="141" spans="1:58" s="1" customFormat="1">
      <c r="A141" s="189">
        <f t="shared" si="5"/>
        <v>124</v>
      </c>
      <c r="B141" s="11" t="s">
        <v>72</v>
      </c>
      <c r="C141" s="24">
        <v>0.66200000000000003</v>
      </c>
      <c r="D141" s="16" t="s">
        <v>13</v>
      </c>
      <c r="E141" s="15" t="s">
        <v>305</v>
      </c>
      <c r="F141" s="191" t="s">
        <v>305</v>
      </c>
      <c r="G141" s="4"/>
      <c r="H141" s="4"/>
      <c r="I141" s="4"/>
      <c r="J141" s="4"/>
    </row>
    <row r="142" spans="1:58" s="5" customFormat="1">
      <c r="A142" s="189">
        <f t="shared" si="5"/>
        <v>125</v>
      </c>
      <c r="B142" s="12" t="s">
        <v>146</v>
      </c>
      <c r="C142" s="24">
        <v>0.17</v>
      </c>
      <c r="D142" s="14" t="s">
        <v>669</v>
      </c>
      <c r="E142" s="15" t="s">
        <v>305</v>
      </c>
      <c r="F142" s="191" t="s">
        <v>305</v>
      </c>
      <c r="G142" s="4"/>
      <c r="H142" s="4"/>
      <c r="I142" s="4"/>
      <c r="J142" s="4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</row>
    <row r="143" spans="1:58" s="5" customFormat="1">
      <c r="A143" s="189">
        <f t="shared" ref="A143:A162" si="6">A142+1</f>
        <v>126</v>
      </c>
      <c r="B143" s="12" t="s">
        <v>147</v>
      </c>
      <c r="C143" s="24">
        <v>0.35</v>
      </c>
      <c r="D143" s="22" t="s">
        <v>61</v>
      </c>
      <c r="E143" s="15" t="s">
        <v>305</v>
      </c>
      <c r="F143" s="191" t="s">
        <v>305</v>
      </c>
      <c r="G143" s="4"/>
      <c r="H143" s="4"/>
      <c r="I143" s="4"/>
      <c r="J143" s="4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</row>
    <row r="144" spans="1:58" s="1" customFormat="1">
      <c r="A144" s="189">
        <f t="shared" si="6"/>
        <v>127</v>
      </c>
      <c r="B144" s="9" t="s">
        <v>73</v>
      </c>
      <c r="C144" s="24">
        <v>0.53700000000000003</v>
      </c>
      <c r="D144" s="22" t="s">
        <v>61</v>
      </c>
      <c r="E144" s="15" t="s">
        <v>305</v>
      </c>
      <c r="F144" s="191" t="s">
        <v>305</v>
      </c>
      <c r="G144" s="4"/>
      <c r="H144" s="4"/>
      <c r="I144" s="4"/>
      <c r="J144" s="4"/>
    </row>
    <row r="145" spans="1:58" s="5" customFormat="1">
      <c r="A145" s="189">
        <f t="shared" si="6"/>
        <v>128</v>
      </c>
      <c r="B145" s="12" t="s">
        <v>148</v>
      </c>
      <c r="C145" s="24">
        <v>0.14000000000000001</v>
      </c>
      <c r="D145" s="14" t="s">
        <v>16</v>
      </c>
      <c r="E145" s="15" t="s">
        <v>305</v>
      </c>
      <c r="F145" s="191" t="s">
        <v>305</v>
      </c>
      <c r="G145" s="4"/>
      <c r="H145" s="4"/>
      <c r="I145" s="4"/>
      <c r="J145" s="4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</row>
    <row r="146" spans="1:58" s="5" customFormat="1">
      <c r="A146" s="189">
        <f t="shared" si="6"/>
        <v>129</v>
      </c>
      <c r="B146" s="12" t="s">
        <v>103</v>
      </c>
      <c r="C146" s="24">
        <v>0.15</v>
      </c>
      <c r="D146" s="14" t="s">
        <v>13</v>
      </c>
      <c r="E146" s="17" t="s">
        <v>305</v>
      </c>
      <c r="F146" s="193" t="s">
        <v>305</v>
      </c>
      <c r="G146" s="4"/>
      <c r="H146" s="4"/>
      <c r="I146" s="4"/>
      <c r="J146" s="4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s="1" customFormat="1">
      <c r="A147" s="189">
        <f t="shared" si="6"/>
        <v>130</v>
      </c>
      <c r="B147" s="11" t="s">
        <v>74</v>
      </c>
      <c r="C147" s="24">
        <v>0.10299999999999999</v>
      </c>
      <c r="D147" s="16" t="s">
        <v>13</v>
      </c>
      <c r="E147" s="15" t="s">
        <v>305</v>
      </c>
      <c r="F147" s="191" t="s">
        <v>305</v>
      </c>
      <c r="G147" s="4"/>
      <c r="H147" s="4"/>
      <c r="I147" s="4"/>
      <c r="J147" s="4"/>
    </row>
    <row r="148" spans="1:58" s="5" customFormat="1">
      <c r="A148" s="189">
        <f>A146+1</f>
        <v>130</v>
      </c>
      <c r="B148" s="12" t="s">
        <v>104</v>
      </c>
      <c r="C148" s="24">
        <v>5.5E-2</v>
      </c>
      <c r="D148" s="14" t="s">
        <v>16</v>
      </c>
      <c r="E148" s="17" t="s">
        <v>305</v>
      </c>
      <c r="F148" s="193" t="s">
        <v>305</v>
      </c>
      <c r="G148" s="4"/>
      <c r="H148" s="4"/>
      <c r="I148" s="4"/>
      <c r="J148" s="4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</row>
    <row r="149" spans="1:58" s="5" customFormat="1">
      <c r="A149" s="189">
        <f>A147+1</f>
        <v>131</v>
      </c>
      <c r="B149" s="12" t="s">
        <v>105</v>
      </c>
      <c r="C149" s="24">
        <v>1.2E-2</v>
      </c>
      <c r="D149" s="14" t="s">
        <v>13</v>
      </c>
      <c r="E149" s="17" t="s">
        <v>305</v>
      </c>
      <c r="F149" s="193" t="s">
        <v>305</v>
      </c>
      <c r="G149" s="4"/>
      <c r="H149" s="4"/>
      <c r="I149" s="4"/>
      <c r="J149" s="4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</row>
    <row r="150" spans="1:58" s="5" customFormat="1">
      <c r="A150" s="189">
        <f t="shared" si="6"/>
        <v>132</v>
      </c>
      <c r="B150" s="9" t="s">
        <v>106</v>
      </c>
      <c r="C150" s="24">
        <v>0.76400000000000001</v>
      </c>
      <c r="D150" s="14" t="s">
        <v>663</v>
      </c>
      <c r="E150" s="15" t="s">
        <v>304</v>
      </c>
      <c r="F150" s="191" t="s">
        <v>304</v>
      </c>
      <c r="G150" s="4"/>
      <c r="H150" s="4"/>
      <c r="I150" s="4"/>
      <c r="J150" s="4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</row>
    <row r="151" spans="1:58" s="1" customFormat="1">
      <c r="A151" s="189">
        <f t="shared" si="6"/>
        <v>133</v>
      </c>
      <c r="B151" s="9" t="s">
        <v>75</v>
      </c>
      <c r="C151" s="24">
        <v>0.623</v>
      </c>
      <c r="D151" s="14" t="s">
        <v>663</v>
      </c>
      <c r="E151" s="15" t="s">
        <v>305</v>
      </c>
      <c r="F151" s="191" t="s">
        <v>305</v>
      </c>
      <c r="G151" s="4"/>
      <c r="H151" s="4"/>
      <c r="I151" s="4"/>
      <c r="J151" s="4"/>
    </row>
    <row r="152" spans="1:58" s="1" customFormat="1">
      <c r="A152" s="189">
        <f t="shared" si="6"/>
        <v>134</v>
      </c>
      <c r="B152" s="11" t="s">
        <v>76</v>
      </c>
      <c r="C152" s="24">
        <v>0.16</v>
      </c>
      <c r="D152" s="26" t="s">
        <v>669</v>
      </c>
      <c r="E152" s="15" t="s">
        <v>305</v>
      </c>
      <c r="F152" s="191" t="s">
        <v>305</v>
      </c>
      <c r="G152" s="4"/>
      <c r="H152" s="4"/>
      <c r="I152" s="4"/>
      <c r="J152" s="4"/>
    </row>
    <row r="153" spans="1:58" s="5" customFormat="1">
      <c r="A153" s="189">
        <f t="shared" si="6"/>
        <v>135</v>
      </c>
      <c r="B153" s="12" t="s">
        <v>107</v>
      </c>
      <c r="C153" s="24">
        <v>0.7</v>
      </c>
      <c r="D153" s="14" t="s">
        <v>662</v>
      </c>
      <c r="E153" s="15" t="s">
        <v>305</v>
      </c>
      <c r="F153" s="191" t="s">
        <v>305</v>
      </c>
      <c r="G153" s="4"/>
      <c r="H153" s="4"/>
      <c r="I153" s="4"/>
      <c r="J153" s="4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s="1" customFormat="1">
      <c r="A154" s="189">
        <f t="shared" si="6"/>
        <v>136</v>
      </c>
      <c r="B154" s="11" t="s">
        <v>77</v>
      </c>
      <c r="C154" s="24">
        <v>0.24199999999999999</v>
      </c>
      <c r="D154" s="26" t="s">
        <v>669</v>
      </c>
      <c r="E154" s="15" t="s">
        <v>305</v>
      </c>
      <c r="F154" s="191" t="s">
        <v>305</v>
      </c>
      <c r="G154" s="4"/>
      <c r="H154" s="4"/>
      <c r="I154" s="4"/>
      <c r="J154" s="4"/>
    </row>
    <row r="155" spans="1:58" s="1" customFormat="1">
      <c r="A155" s="189">
        <f t="shared" si="6"/>
        <v>137</v>
      </c>
      <c r="B155" s="157" t="s">
        <v>78</v>
      </c>
      <c r="C155" s="24">
        <v>0.24299999999999999</v>
      </c>
      <c r="D155" s="26" t="s">
        <v>669</v>
      </c>
      <c r="E155" s="15" t="s">
        <v>305</v>
      </c>
      <c r="F155" s="191" t="s">
        <v>305</v>
      </c>
      <c r="G155" s="4"/>
      <c r="H155" s="4"/>
      <c r="I155" s="4"/>
      <c r="J155" s="4"/>
    </row>
    <row r="156" spans="1:58" s="5" customFormat="1">
      <c r="A156" s="189">
        <f t="shared" si="6"/>
        <v>138</v>
      </c>
      <c r="B156" s="12" t="s">
        <v>108</v>
      </c>
      <c r="C156" s="24">
        <v>0.25</v>
      </c>
      <c r="D156" s="14" t="s">
        <v>13</v>
      </c>
      <c r="E156" s="15" t="s">
        <v>305</v>
      </c>
      <c r="F156" s="191" t="s">
        <v>305</v>
      </c>
      <c r="G156" s="4"/>
      <c r="H156" s="4"/>
      <c r="I156" s="4"/>
      <c r="J156" s="4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s="5" customFormat="1">
      <c r="A157" s="189">
        <f t="shared" si="6"/>
        <v>139</v>
      </c>
      <c r="B157" s="12" t="s">
        <v>149</v>
      </c>
      <c r="C157" s="24">
        <v>7.0000000000000007E-2</v>
      </c>
      <c r="D157" s="14" t="s">
        <v>663</v>
      </c>
      <c r="E157" s="15" t="s">
        <v>305</v>
      </c>
      <c r="F157" s="191" t="s">
        <v>305</v>
      </c>
      <c r="G157" s="4"/>
      <c r="H157" s="4"/>
      <c r="I157" s="4"/>
      <c r="J157" s="4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s="5" customFormat="1">
      <c r="A158" s="189">
        <f t="shared" si="6"/>
        <v>140</v>
      </c>
      <c r="B158" s="12" t="s">
        <v>109</v>
      </c>
      <c r="C158" s="24">
        <v>0.23</v>
      </c>
      <c r="D158" s="14" t="s">
        <v>663</v>
      </c>
      <c r="E158" s="15" t="s">
        <v>305</v>
      </c>
      <c r="F158" s="191" t="s">
        <v>305</v>
      </c>
      <c r="G158" s="4"/>
      <c r="H158" s="4"/>
      <c r="I158" s="4"/>
      <c r="J158" s="4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s="5" customFormat="1">
      <c r="A159" s="189">
        <f t="shared" si="6"/>
        <v>141</v>
      </c>
      <c r="B159" s="9" t="s">
        <v>150</v>
      </c>
      <c r="C159" s="24">
        <v>0.37</v>
      </c>
      <c r="D159" s="14" t="s">
        <v>663</v>
      </c>
      <c r="E159" s="15" t="s">
        <v>305</v>
      </c>
      <c r="F159" s="191" t="s">
        <v>305</v>
      </c>
      <c r="G159" s="4"/>
      <c r="H159" s="4"/>
      <c r="I159" s="4"/>
      <c r="J159" s="4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s="1" customFormat="1">
      <c r="A160" s="189">
        <f t="shared" si="6"/>
        <v>142</v>
      </c>
      <c r="B160" s="12" t="s">
        <v>79</v>
      </c>
      <c r="C160" s="24">
        <v>0.39500000000000002</v>
      </c>
      <c r="D160" s="22" t="s">
        <v>61</v>
      </c>
      <c r="E160" s="15" t="s">
        <v>304</v>
      </c>
      <c r="F160" s="191" t="s">
        <v>304</v>
      </c>
      <c r="G160" s="4"/>
      <c r="H160" s="4"/>
      <c r="I160" s="4"/>
      <c r="J160" s="4"/>
    </row>
    <row r="161" spans="1:58" s="1" customFormat="1" ht="18" customHeight="1">
      <c r="A161" s="189">
        <f t="shared" si="6"/>
        <v>143</v>
      </c>
      <c r="B161" s="12" t="s">
        <v>307</v>
      </c>
      <c r="C161" s="24">
        <v>0.94</v>
      </c>
      <c r="D161" s="22" t="s">
        <v>61</v>
      </c>
      <c r="E161" s="158" t="s">
        <v>304</v>
      </c>
      <c r="F161" s="192" t="s">
        <v>304</v>
      </c>
      <c r="G161" s="4"/>
      <c r="H161" s="4"/>
      <c r="I161" s="4"/>
      <c r="J161" s="4"/>
    </row>
    <row r="162" spans="1:58" s="1" customFormat="1">
      <c r="A162" s="189">
        <f t="shared" si="6"/>
        <v>144</v>
      </c>
      <c r="B162" s="12" t="s">
        <v>318</v>
      </c>
      <c r="C162" s="24">
        <f>2.798-C161-C163</f>
        <v>1.3980000000000001</v>
      </c>
      <c r="D162" s="22" t="s">
        <v>61</v>
      </c>
      <c r="E162" s="15" t="s">
        <v>305</v>
      </c>
      <c r="F162" s="191" t="s">
        <v>305</v>
      </c>
      <c r="G162" s="4"/>
      <c r="H162" s="4"/>
      <c r="I162" s="4"/>
      <c r="J162" s="4"/>
      <c r="K162" s="4"/>
    </row>
    <row r="163" spans="1:58" s="1" customFormat="1">
      <c r="A163" s="189">
        <f t="shared" ref="A163:A250" si="7">A162+1</f>
        <v>145</v>
      </c>
      <c r="B163" s="9" t="s">
        <v>399</v>
      </c>
      <c r="C163" s="24">
        <f>0.09+0.37</f>
        <v>0.45999999999999996</v>
      </c>
      <c r="D163" s="16" t="s">
        <v>670</v>
      </c>
      <c r="E163" s="15" t="s">
        <v>305</v>
      </c>
      <c r="F163" s="191" t="s">
        <v>305</v>
      </c>
      <c r="G163" s="4"/>
      <c r="H163" s="4"/>
      <c r="I163" s="4"/>
      <c r="J163" s="4"/>
    </row>
    <row r="164" spans="1:58" s="5" customFormat="1">
      <c r="A164" s="189">
        <f t="shared" si="7"/>
        <v>146</v>
      </c>
      <c r="B164" s="12" t="s">
        <v>279</v>
      </c>
      <c r="C164" s="32">
        <v>0.27</v>
      </c>
      <c r="D164" s="22" t="s">
        <v>13</v>
      </c>
      <c r="E164" s="23" t="s">
        <v>305</v>
      </c>
      <c r="F164" s="194" t="s">
        <v>305</v>
      </c>
      <c r="G164" s="4"/>
      <c r="H164" s="4"/>
      <c r="I164" s="4"/>
      <c r="J164" s="4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s="5" customFormat="1">
      <c r="A165" s="189">
        <f t="shared" si="7"/>
        <v>147</v>
      </c>
      <c r="B165" s="12" t="s">
        <v>110</v>
      </c>
      <c r="C165" s="24">
        <v>0.33</v>
      </c>
      <c r="D165" s="22" t="s">
        <v>61</v>
      </c>
      <c r="E165" s="15" t="s">
        <v>304</v>
      </c>
      <c r="F165" s="191" t="s">
        <v>304</v>
      </c>
      <c r="G165" s="4"/>
      <c r="H165" s="4"/>
      <c r="I165" s="4"/>
      <c r="J165" s="4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</row>
    <row r="166" spans="1:58" s="5" customFormat="1">
      <c r="A166" s="189">
        <f t="shared" si="7"/>
        <v>148</v>
      </c>
      <c r="B166" s="12" t="s">
        <v>111</v>
      </c>
      <c r="C166" s="24">
        <v>7.0000000000000007E-2</v>
      </c>
      <c r="D166" s="22" t="s">
        <v>61</v>
      </c>
      <c r="E166" s="15" t="s">
        <v>305</v>
      </c>
      <c r="F166" s="191" t="s">
        <v>305</v>
      </c>
      <c r="G166" s="4"/>
      <c r="H166" s="4"/>
      <c r="I166" s="4"/>
      <c r="J166" s="4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</row>
    <row r="167" spans="1:58" s="5" customFormat="1">
      <c r="A167" s="189">
        <f t="shared" si="7"/>
        <v>149</v>
      </c>
      <c r="B167" s="12" t="s">
        <v>151</v>
      </c>
      <c r="C167" s="24">
        <v>0.33</v>
      </c>
      <c r="D167" s="14" t="s">
        <v>669</v>
      </c>
      <c r="E167" s="15" t="s">
        <v>305</v>
      </c>
      <c r="F167" s="191" t="s">
        <v>305</v>
      </c>
      <c r="G167" s="4"/>
      <c r="H167" s="4"/>
      <c r="I167" s="4"/>
      <c r="J167" s="4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</row>
    <row r="168" spans="1:58" s="1" customFormat="1">
      <c r="A168" s="189">
        <f t="shared" si="7"/>
        <v>150</v>
      </c>
      <c r="B168" s="12" t="s">
        <v>80</v>
      </c>
      <c r="C168" s="24">
        <v>0.14799999999999999</v>
      </c>
      <c r="D168" s="14" t="s">
        <v>671</v>
      </c>
      <c r="E168" s="15" t="s">
        <v>305</v>
      </c>
      <c r="F168" s="191" t="s">
        <v>305</v>
      </c>
      <c r="G168" s="4"/>
      <c r="H168" s="4"/>
      <c r="I168" s="4"/>
      <c r="J168" s="4"/>
    </row>
    <row r="169" spans="1:58" s="5" customFormat="1">
      <c r="A169" s="189">
        <f t="shared" si="7"/>
        <v>151</v>
      </c>
      <c r="B169" s="157" t="s">
        <v>112</v>
      </c>
      <c r="C169" s="24">
        <v>0.34</v>
      </c>
      <c r="D169" s="16" t="s">
        <v>61</v>
      </c>
      <c r="E169" s="17" t="s">
        <v>305</v>
      </c>
      <c r="F169" s="193" t="s">
        <v>305</v>
      </c>
      <c r="G169" s="4"/>
      <c r="H169" s="4"/>
      <c r="I169" s="4"/>
      <c r="J169" s="4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s="1" customFormat="1">
      <c r="A170" s="189">
        <f t="shared" si="7"/>
        <v>152</v>
      </c>
      <c r="B170" s="12" t="s">
        <v>152</v>
      </c>
      <c r="C170" s="24">
        <v>0.78600000000000003</v>
      </c>
      <c r="D170" s="14" t="s">
        <v>663</v>
      </c>
      <c r="E170" s="15" t="s">
        <v>305</v>
      </c>
      <c r="F170" s="191" t="s">
        <v>305</v>
      </c>
      <c r="G170" s="4"/>
      <c r="H170" s="4"/>
      <c r="I170" s="4"/>
      <c r="J170" s="4"/>
      <c r="K170" s="4"/>
    </row>
    <row r="171" spans="1:58" s="5" customFormat="1">
      <c r="A171" s="189">
        <f t="shared" si="7"/>
        <v>153</v>
      </c>
      <c r="B171" s="11" t="s">
        <v>391</v>
      </c>
      <c r="C171" s="24">
        <v>0.13500000000000001</v>
      </c>
      <c r="D171" s="14" t="s">
        <v>70</v>
      </c>
      <c r="E171" s="15" t="s">
        <v>305</v>
      </c>
      <c r="F171" s="191" t="s">
        <v>305</v>
      </c>
      <c r="G171" s="4"/>
      <c r="H171" s="4"/>
      <c r="I171" s="4"/>
      <c r="J171" s="4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s="5" customFormat="1">
      <c r="A172" s="189">
        <f t="shared" si="7"/>
        <v>154</v>
      </c>
      <c r="B172" s="12" t="s">
        <v>113</v>
      </c>
      <c r="C172" s="24">
        <v>0.11</v>
      </c>
      <c r="D172" s="14" t="s">
        <v>16</v>
      </c>
      <c r="E172" s="15" t="s">
        <v>305</v>
      </c>
      <c r="F172" s="191" t="s">
        <v>305</v>
      </c>
      <c r="G172" s="4"/>
      <c r="H172" s="4"/>
      <c r="I172" s="4"/>
      <c r="J172" s="4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s="1" customFormat="1">
      <c r="A173" s="189">
        <f t="shared" si="7"/>
        <v>155</v>
      </c>
      <c r="B173" s="9" t="s">
        <v>81</v>
      </c>
      <c r="C173" s="24">
        <v>0.20300000000000001</v>
      </c>
      <c r="D173" s="22" t="s">
        <v>61</v>
      </c>
      <c r="E173" s="15" t="s">
        <v>305</v>
      </c>
      <c r="F173" s="191" t="s">
        <v>305</v>
      </c>
      <c r="G173" s="4"/>
      <c r="H173" s="4"/>
      <c r="I173" s="4"/>
      <c r="J173" s="4"/>
    </row>
    <row r="174" spans="1:58" s="1" customFormat="1">
      <c r="A174" s="189">
        <f t="shared" si="7"/>
        <v>156</v>
      </c>
      <c r="B174" s="12" t="s">
        <v>308</v>
      </c>
      <c r="C174" s="24">
        <v>0.25</v>
      </c>
      <c r="D174" s="22" t="s">
        <v>61</v>
      </c>
      <c r="E174" s="15" t="s">
        <v>304</v>
      </c>
      <c r="F174" s="191" t="s">
        <v>304</v>
      </c>
      <c r="G174" s="4"/>
      <c r="H174" s="4"/>
      <c r="I174" s="4"/>
      <c r="J174" s="4"/>
    </row>
    <row r="175" spans="1:58" s="1" customFormat="1">
      <c r="A175" s="189">
        <f t="shared" si="7"/>
        <v>157</v>
      </c>
      <c r="B175" s="12" t="s">
        <v>363</v>
      </c>
      <c r="C175" s="24">
        <f>2.745-C174</f>
        <v>2.4950000000000001</v>
      </c>
      <c r="D175" s="14" t="s">
        <v>663</v>
      </c>
      <c r="E175" s="15" t="s">
        <v>305</v>
      </c>
      <c r="F175" s="191" t="s">
        <v>305</v>
      </c>
      <c r="G175" s="4"/>
      <c r="H175" s="4"/>
      <c r="I175" s="4"/>
      <c r="J175" s="4"/>
    </row>
    <row r="176" spans="1:58" s="5" customFormat="1">
      <c r="A176" s="189">
        <f t="shared" si="7"/>
        <v>158</v>
      </c>
      <c r="B176" s="12" t="s">
        <v>278</v>
      </c>
      <c r="C176" s="24">
        <v>0.7</v>
      </c>
      <c r="D176" s="22" t="s">
        <v>13</v>
      </c>
      <c r="E176" s="23" t="s">
        <v>305</v>
      </c>
      <c r="F176" s="194" t="s">
        <v>305</v>
      </c>
      <c r="G176" s="4"/>
      <c r="H176" s="4"/>
      <c r="I176" s="4"/>
      <c r="J176" s="4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s="5" customFormat="1">
      <c r="A177" s="189">
        <f t="shared" si="7"/>
        <v>159</v>
      </c>
      <c r="B177" s="12" t="s">
        <v>114</v>
      </c>
      <c r="C177" s="24">
        <v>0.12</v>
      </c>
      <c r="D177" s="14" t="s">
        <v>13</v>
      </c>
      <c r="E177" s="15" t="s">
        <v>305</v>
      </c>
      <c r="F177" s="191" t="s">
        <v>305</v>
      </c>
      <c r="G177" s="4"/>
      <c r="H177" s="4"/>
      <c r="I177" s="4"/>
      <c r="J177" s="4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s="1" customFormat="1">
      <c r="A178" s="189">
        <f t="shared" si="7"/>
        <v>160</v>
      </c>
      <c r="B178" s="12" t="s">
        <v>82</v>
      </c>
      <c r="C178" s="24">
        <v>0.13700000000000001</v>
      </c>
      <c r="D178" s="14" t="s">
        <v>364</v>
      </c>
      <c r="E178" s="15" t="s">
        <v>305</v>
      </c>
      <c r="F178" s="191" t="s">
        <v>305</v>
      </c>
      <c r="G178" s="4"/>
      <c r="H178" s="4"/>
      <c r="I178" s="4"/>
      <c r="J178" s="4"/>
    </row>
    <row r="179" spans="1:58" s="1" customFormat="1">
      <c r="A179" s="189">
        <f t="shared" si="7"/>
        <v>161</v>
      </c>
      <c r="B179" s="12" t="s">
        <v>83</v>
      </c>
      <c r="C179" s="24">
        <v>0.76800000000000002</v>
      </c>
      <c r="D179" s="22" t="s">
        <v>61</v>
      </c>
      <c r="E179" s="15" t="s">
        <v>305</v>
      </c>
      <c r="F179" s="191" t="s">
        <v>305</v>
      </c>
      <c r="G179" s="4"/>
      <c r="H179" s="4"/>
      <c r="I179" s="4"/>
      <c r="J179" s="4"/>
    </row>
    <row r="180" spans="1:58" s="5" customFormat="1">
      <c r="A180" s="189">
        <f t="shared" si="7"/>
        <v>162</v>
      </c>
      <c r="B180" s="11" t="s">
        <v>115</v>
      </c>
      <c r="C180" s="24">
        <v>0.09</v>
      </c>
      <c r="D180" s="19" t="s">
        <v>16</v>
      </c>
      <c r="E180" s="15" t="s">
        <v>305</v>
      </c>
      <c r="F180" s="191" t="s">
        <v>305</v>
      </c>
      <c r="G180" s="4"/>
      <c r="H180" s="4"/>
      <c r="I180" s="4"/>
      <c r="J180" s="4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</row>
    <row r="181" spans="1:58" s="5" customFormat="1">
      <c r="A181" s="189">
        <f t="shared" si="7"/>
        <v>163</v>
      </c>
      <c r="B181" s="9" t="s">
        <v>116</v>
      </c>
      <c r="C181" s="24">
        <v>0.61</v>
      </c>
      <c r="D181" s="22" t="s">
        <v>61</v>
      </c>
      <c r="E181" s="15" t="s">
        <v>304</v>
      </c>
      <c r="F181" s="191" t="s">
        <v>304</v>
      </c>
      <c r="G181" s="4"/>
      <c r="H181" s="4"/>
      <c r="I181" s="4"/>
      <c r="J181" s="4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s="5" customFormat="1">
      <c r="A182" s="189">
        <f t="shared" si="7"/>
        <v>164</v>
      </c>
      <c r="B182" s="9" t="s">
        <v>117</v>
      </c>
      <c r="C182" s="24">
        <v>0.81</v>
      </c>
      <c r="D182" s="14" t="s">
        <v>663</v>
      </c>
      <c r="E182" s="15" t="s">
        <v>304</v>
      </c>
      <c r="F182" s="191" t="s">
        <v>304</v>
      </c>
      <c r="G182" s="4"/>
      <c r="H182" s="4"/>
      <c r="I182" s="4"/>
      <c r="J182" s="4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s="5" customFormat="1">
      <c r="A183" s="189">
        <f t="shared" si="7"/>
        <v>165</v>
      </c>
      <c r="B183" s="12" t="s">
        <v>84</v>
      </c>
      <c r="C183" s="24">
        <v>0.14000000000000001</v>
      </c>
      <c r="D183" s="14" t="s">
        <v>364</v>
      </c>
      <c r="E183" s="15" t="s">
        <v>305</v>
      </c>
      <c r="F183" s="191" t="s">
        <v>305</v>
      </c>
      <c r="G183" s="4"/>
      <c r="H183" s="4"/>
      <c r="I183" s="4"/>
      <c r="J183" s="4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s="5" customFormat="1">
      <c r="A184" s="189">
        <f t="shared" si="7"/>
        <v>166</v>
      </c>
      <c r="B184" s="12" t="s">
        <v>85</v>
      </c>
      <c r="C184" s="24">
        <v>0.80400000000000005</v>
      </c>
      <c r="D184" s="14" t="s">
        <v>663</v>
      </c>
      <c r="E184" s="15" t="s">
        <v>305</v>
      </c>
      <c r="F184" s="191" t="s">
        <v>305</v>
      </c>
      <c r="G184" s="4"/>
      <c r="H184" s="4"/>
      <c r="I184" s="4"/>
      <c r="J184" s="4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s="5" customFormat="1">
      <c r="A185" s="189">
        <f t="shared" si="7"/>
        <v>167</v>
      </c>
      <c r="B185" s="9" t="s">
        <v>153</v>
      </c>
      <c r="C185" s="24">
        <v>0.39300000000000002</v>
      </c>
      <c r="D185" s="14" t="s">
        <v>662</v>
      </c>
      <c r="E185" s="15" t="s">
        <v>305</v>
      </c>
      <c r="F185" s="191" t="s">
        <v>305</v>
      </c>
      <c r="G185" s="4"/>
      <c r="H185" s="4"/>
      <c r="I185" s="4"/>
      <c r="J185" s="4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s="1" customFormat="1">
      <c r="A186" s="189">
        <f t="shared" si="7"/>
        <v>168</v>
      </c>
      <c r="B186" s="12" t="s">
        <v>118</v>
      </c>
      <c r="C186" s="24">
        <v>0.23499999999999999</v>
      </c>
      <c r="D186" s="14" t="s">
        <v>664</v>
      </c>
      <c r="E186" s="15" t="s">
        <v>305</v>
      </c>
      <c r="F186" s="191" t="s">
        <v>305</v>
      </c>
      <c r="G186" s="4"/>
      <c r="H186" s="4"/>
      <c r="I186" s="4"/>
      <c r="J186" s="4"/>
      <c r="K186" s="4"/>
    </row>
    <row r="187" spans="1:58" s="5" customFormat="1">
      <c r="A187" s="189">
        <f t="shared" si="7"/>
        <v>169</v>
      </c>
      <c r="B187" s="11" t="s">
        <v>400</v>
      </c>
      <c r="C187" s="24">
        <v>0.12</v>
      </c>
      <c r="D187" s="14" t="s">
        <v>576</v>
      </c>
      <c r="E187" s="15" t="s">
        <v>305</v>
      </c>
      <c r="F187" s="191" t="s">
        <v>305</v>
      </c>
      <c r="G187" s="4"/>
      <c r="H187" s="4"/>
      <c r="I187" s="4"/>
      <c r="J187" s="4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s="5" customFormat="1">
      <c r="A188" s="189">
        <f t="shared" si="7"/>
        <v>170</v>
      </c>
      <c r="B188" s="12" t="s">
        <v>119</v>
      </c>
      <c r="C188" s="24">
        <v>5.5E-2</v>
      </c>
      <c r="D188" s="19" t="s">
        <v>16</v>
      </c>
      <c r="E188" s="15" t="s">
        <v>305</v>
      </c>
      <c r="F188" s="191" t="s">
        <v>305</v>
      </c>
      <c r="G188" s="4"/>
      <c r="H188" s="4"/>
      <c r="I188" s="4"/>
      <c r="J188" s="4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s="5" customFormat="1">
      <c r="A189" s="189">
        <f t="shared" si="7"/>
        <v>171</v>
      </c>
      <c r="B189" s="9" t="s">
        <v>652</v>
      </c>
      <c r="C189" s="24">
        <v>0.56299999999999994</v>
      </c>
      <c r="D189" s="14" t="s">
        <v>663</v>
      </c>
      <c r="E189" s="15" t="s">
        <v>304</v>
      </c>
      <c r="F189" s="191" t="s">
        <v>304</v>
      </c>
      <c r="G189" s="4"/>
      <c r="H189" s="4"/>
      <c r="I189" s="4"/>
      <c r="J189" s="4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s="5" customFormat="1">
      <c r="A190" s="189">
        <f t="shared" si="7"/>
        <v>172</v>
      </c>
      <c r="B190" s="9" t="s">
        <v>120</v>
      </c>
      <c r="C190" s="24">
        <v>0.44500000000000001</v>
      </c>
      <c r="D190" s="14" t="s">
        <v>662</v>
      </c>
      <c r="E190" s="15" t="s">
        <v>304</v>
      </c>
      <c r="F190" s="191" t="s">
        <v>304</v>
      </c>
      <c r="G190" s="4"/>
      <c r="H190" s="4"/>
      <c r="I190" s="4"/>
      <c r="J190" s="4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s="5" customFormat="1">
      <c r="A191" s="189">
        <f t="shared" si="7"/>
        <v>173</v>
      </c>
      <c r="B191" s="12" t="s">
        <v>121</v>
      </c>
      <c r="C191" s="24">
        <v>0.125</v>
      </c>
      <c r="D191" s="14" t="s">
        <v>13</v>
      </c>
      <c r="E191" s="15" t="s">
        <v>305</v>
      </c>
      <c r="F191" s="191" t="s">
        <v>305</v>
      </c>
      <c r="G191" s="4"/>
      <c r="H191" s="4"/>
      <c r="I191" s="4"/>
      <c r="J191" s="4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s="5" customFormat="1">
      <c r="A192" s="189">
        <f>A201+1</f>
        <v>183</v>
      </c>
      <c r="B192" s="12" t="s">
        <v>86</v>
      </c>
      <c r="C192" s="24">
        <v>0.55000000000000004</v>
      </c>
      <c r="D192" s="14" t="s">
        <v>662</v>
      </c>
      <c r="E192" s="15" t="s">
        <v>305</v>
      </c>
      <c r="F192" s="191" t="s">
        <v>305</v>
      </c>
      <c r="G192" s="4"/>
      <c r="H192" s="4"/>
      <c r="I192" s="4"/>
      <c r="J192" s="4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</row>
    <row r="193" spans="1:58" s="5" customFormat="1">
      <c r="A193" s="189">
        <f>A191+1</f>
        <v>174</v>
      </c>
      <c r="B193" s="11" t="s">
        <v>122</v>
      </c>
      <c r="C193" s="24">
        <v>0.06</v>
      </c>
      <c r="D193" s="19" t="s">
        <v>16</v>
      </c>
      <c r="E193" s="15" t="s">
        <v>305</v>
      </c>
      <c r="F193" s="191" t="s">
        <v>305</v>
      </c>
      <c r="G193" s="4"/>
      <c r="H193" s="4"/>
      <c r="I193" s="4"/>
      <c r="J193" s="4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s="5" customFormat="1">
      <c r="A194" s="189">
        <f t="shared" si="7"/>
        <v>175</v>
      </c>
      <c r="B194" s="12" t="s">
        <v>123</v>
      </c>
      <c r="C194" s="24">
        <v>0.24</v>
      </c>
      <c r="D194" s="14" t="s">
        <v>663</v>
      </c>
      <c r="E194" s="15" t="s">
        <v>305</v>
      </c>
      <c r="F194" s="191" t="s">
        <v>305</v>
      </c>
      <c r="G194" s="4"/>
      <c r="H194" s="4"/>
      <c r="I194" s="4"/>
      <c r="J194" s="4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s="5" customFormat="1">
      <c r="A195" s="189">
        <f t="shared" si="7"/>
        <v>176</v>
      </c>
      <c r="B195" s="12" t="s">
        <v>124</v>
      </c>
      <c r="C195" s="24">
        <v>0.22700000000000001</v>
      </c>
      <c r="D195" s="14" t="s">
        <v>13</v>
      </c>
      <c r="E195" s="15" t="s">
        <v>305</v>
      </c>
      <c r="F195" s="191" t="s">
        <v>305</v>
      </c>
      <c r="G195" s="4"/>
      <c r="H195" s="4"/>
      <c r="I195" s="4"/>
      <c r="J195" s="4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s="5" customFormat="1">
      <c r="A196" s="189">
        <f t="shared" si="7"/>
        <v>177</v>
      </c>
      <c r="B196" s="12" t="s">
        <v>125</v>
      </c>
      <c r="C196" s="24">
        <v>0.19</v>
      </c>
      <c r="D196" s="14" t="s">
        <v>13</v>
      </c>
      <c r="E196" s="15" t="s">
        <v>305</v>
      </c>
      <c r="F196" s="191" t="s">
        <v>305</v>
      </c>
      <c r="G196" s="4"/>
      <c r="H196" s="4"/>
      <c r="I196" s="4"/>
      <c r="J196" s="4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s="1" customFormat="1">
      <c r="A197" s="189">
        <f t="shared" si="7"/>
        <v>178</v>
      </c>
      <c r="B197" s="11" t="s">
        <v>126</v>
      </c>
      <c r="C197" s="24">
        <v>0.06</v>
      </c>
      <c r="D197" s="22" t="s">
        <v>61</v>
      </c>
      <c r="E197" s="15" t="s">
        <v>305</v>
      </c>
      <c r="F197" s="191" t="s">
        <v>305</v>
      </c>
      <c r="G197" s="4"/>
      <c r="H197" s="4"/>
      <c r="I197" s="4"/>
      <c r="J197" s="4"/>
      <c r="K197" s="4"/>
    </row>
    <row r="198" spans="1:58" s="5" customFormat="1">
      <c r="A198" s="189">
        <f t="shared" si="7"/>
        <v>179</v>
      </c>
      <c r="B198" s="12" t="s">
        <v>298</v>
      </c>
      <c r="C198" s="24">
        <v>0.14199999999999999</v>
      </c>
      <c r="D198" s="19" t="s">
        <v>16</v>
      </c>
      <c r="E198" s="15" t="s">
        <v>305</v>
      </c>
      <c r="F198" s="191" t="s">
        <v>305</v>
      </c>
      <c r="G198" s="4"/>
      <c r="H198" s="4"/>
      <c r="I198" s="4"/>
      <c r="J198" s="4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s="5" customFormat="1">
      <c r="A199" s="189">
        <f t="shared" si="7"/>
        <v>180</v>
      </c>
      <c r="B199" s="12" t="s">
        <v>297</v>
      </c>
      <c r="C199" s="24">
        <v>0.13</v>
      </c>
      <c r="D199" s="14" t="s">
        <v>669</v>
      </c>
      <c r="E199" s="15" t="s">
        <v>305</v>
      </c>
      <c r="F199" s="191" t="s">
        <v>305</v>
      </c>
      <c r="G199" s="4"/>
      <c r="H199" s="4"/>
      <c r="I199" s="4"/>
      <c r="J199" s="4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s="5" customFormat="1">
      <c r="A200" s="189">
        <f t="shared" si="7"/>
        <v>181</v>
      </c>
      <c r="B200" s="12" t="s">
        <v>638</v>
      </c>
      <c r="C200" s="24">
        <v>8.5000000000000006E-2</v>
      </c>
      <c r="D200" s="14" t="s">
        <v>61</v>
      </c>
      <c r="E200" s="15" t="s">
        <v>305</v>
      </c>
      <c r="F200" s="191" t="s">
        <v>305</v>
      </c>
      <c r="G200" s="4"/>
      <c r="H200" s="4"/>
      <c r="I200" s="4"/>
      <c r="J200" s="4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s="5" customFormat="1">
      <c r="A201" s="189">
        <f t="shared" si="7"/>
        <v>182</v>
      </c>
      <c r="B201" s="12" t="s">
        <v>639</v>
      </c>
      <c r="C201" s="24">
        <v>0.35899999999999999</v>
      </c>
      <c r="D201" s="14" t="s">
        <v>61</v>
      </c>
      <c r="E201" s="15" t="s">
        <v>305</v>
      </c>
      <c r="F201" s="191" t="s">
        <v>305</v>
      </c>
      <c r="G201" s="4"/>
      <c r="H201" s="4"/>
      <c r="I201" s="4"/>
      <c r="J201" s="4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</row>
    <row r="202" spans="1:58" s="5" customFormat="1">
      <c r="A202" s="189">
        <f t="shared" si="7"/>
        <v>183</v>
      </c>
      <c r="B202" s="12" t="s">
        <v>401</v>
      </c>
      <c r="C202" s="24">
        <v>0.14000000000000001</v>
      </c>
      <c r="D202" s="14" t="s">
        <v>70</v>
      </c>
      <c r="E202" s="15" t="s">
        <v>305</v>
      </c>
      <c r="F202" s="191" t="s">
        <v>305</v>
      </c>
      <c r="G202" s="4"/>
      <c r="H202" s="4"/>
      <c r="I202" s="4"/>
      <c r="J202" s="4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s="5" customFormat="1">
      <c r="A203" s="189">
        <f t="shared" si="7"/>
        <v>184</v>
      </c>
      <c r="B203" s="9" t="s">
        <v>127</v>
      </c>
      <c r="C203" s="24">
        <v>0.372</v>
      </c>
      <c r="D203" s="14" t="s">
        <v>663</v>
      </c>
      <c r="E203" s="15" t="s">
        <v>305</v>
      </c>
      <c r="F203" s="191" t="s">
        <v>305</v>
      </c>
      <c r="G203" s="4"/>
      <c r="H203" s="4"/>
      <c r="I203" s="4"/>
      <c r="J203" s="4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s="5" customFormat="1">
      <c r="A204" s="189">
        <f t="shared" si="7"/>
        <v>185</v>
      </c>
      <c r="B204" s="12" t="s">
        <v>128</v>
      </c>
      <c r="C204" s="24">
        <v>0.48699999999999999</v>
      </c>
      <c r="D204" s="14" t="s">
        <v>13</v>
      </c>
      <c r="E204" s="15" t="s">
        <v>305</v>
      </c>
      <c r="F204" s="191" t="s">
        <v>305</v>
      </c>
      <c r="G204" s="4"/>
      <c r="H204" s="4"/>
      <c r="I204" s="4"/>
      <c r="J204" s="4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s="5" customFormat="1">
      <c r="A205" s="189">
        <f t="shared" si="7"/>
        <v>186</v>
      </c>
      <c r="B205" s="12" t="s">
        <v>87</v>
      </c>
      <c r="C205" s="24">
        <v>0.115</v>
      </c>
      <c r="D205" s="22" t="s">
        <v>61</v>
      </c>
      <c r="E205" s="15" t="s">
        <v>304</v>
      </c>
      <c r="F205" s="191" t="s">
        <v>304</v>
      </c>
      <c r="G205" s="4"/>
      <c r="H205" s="4"/>
      <c r="I205" s="4"/>
      <c r="J205" s="4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s="5" customFormat="1">
      <c r="A206" s="189">
        <f t="shared" si="7"/>
        <v>187</v>
      </c>
      <c r="B206" s="12" t="s">
        <v>129</v>
      </c>
      <c r="C206" s="24">
        <v>0.44</v>
      </c>
      <c r="D206" s="14" t="s">
        <v>365</v>
      </c>
      <c r="E206" s="15" t="s">
        <v>305</v>
      </c>
      <c r="F206" s="191" t="s">
        <v>305</v>
      </c>
      <c r="G206" s="4"/>
      <c r="H206" s="4"/>
      <c r="I206" s="4"/>
      <c r="J206" s="4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s="5" customFormat="1">
      <c r="A207" s="189">
        <f t="shared" si="7"/>
        <v>188</v>
      </c>
      <c r="B207" s="12" t="s">
        <v>88</v>
      </c>
      <c r="C207" s="24">
        <v>0.9</v>
      </c>
      <c r="D207" s="22" t="s">
        <v>61</v>
      </c>
      <c r="E207" s="15" t="s">
        <v>305</v>
      </c>
      <c r="F207" s="191" t="s">
        <v>305</v>
      </c>
      <c r="G207" s="4"/>
      <c r="H207" s="4"/>
      <c r="I207" s="4"/>
      <c r="J207" s="4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s="5" customFormat="1" ht="25.5">
      <c r="A208" s="189">
        <f t="shared" si="7"/>
        <v>189</v>
      </c>
      <c r="B208" s="159" t="s">
        <v>292</v>
      </c>
      <c r="C208" s="24">
        <v>0.17</v>
      </c>
      <c r="D208" s="14" t="s">
        <v>668</v>
      </c>
      <c r="E208" s="15" t="s">
        <v>305</v>
      </c>
      <c r="F208" s="191" t="s">
        <v>305</v>
      </c>
      <c r="G208" s="4"/>
      <c r="H208" s="4"/>
      <c r="I208" s="4"/>
      <c r="J208" s="4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s="5" customFormat="1" ht="25.5">
      <c r="A209" s="189">
        <f t="shared" si="7"/>
        <v>190</v>
      </c>
      <c r="B209" s="12" t="s">
        <v>293</v>
      </c>
      <c r="C209" s="24">
        <v>0.57499999999999996</v>
      </c>
      <c r="D209" s="14" t="s">
        <v>671</v>
      </c>
      <c r="E209" s="15" t="s">
        <v>305</v>
      </c>
      <c r="F209" s="191" t="s">
        <v>305</v>
      </c>
      <c r="G209" s="4"/>
      <c r="H209" s="4"/>
      <c r="I209" s="4"/>
      <c r="J209" s="4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s="5" customFormat="1">
      <c r="A210" s="189">
        <f t="shared" si="7"/>
        <v>191</v>
      </c>
      <c r="B210" s="157" t="s">
        <v>130</v>
      </c>
      <c r="C210" s="24">
        <v>0.56999999999999995</v>
      </c>
      <c r="D210" s="22" t="s">
        <v>61</v>
      </c>
      <c r="E210" s="15" t="s">
        <v>305</v>
      </c>
      <c r="F210" s="191" t="s">
        <v>305</v>
      </c>
      <c r="G210" s="4"/>
      <c r="H210" s="4"/>
      <c r="I210" s="4"/>
      <c r="J210" s="4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s="5" customFormat="1">
      <c r="A211" s="189">
        <f t="shared" si="7"/>
        <v>192</v>
      </c>
      <c r="B211" s="12" t="s">
        <v>131</v>
      </c>
      <c r="C211" s="24">
        <v>0.58499999999999996</v>
      </c>
      <c r="D211" s="14" t="s">
        <v>13</v>
      </c>
      <c r="E211" s="15" t="s">
        <v>305</v>
      </c>
      <c r="F211" s="191" t="s">
        <v>305</v>
      </c>
      <c r="G211" s="4"/>
      <c r="H211" s="4"/>
      <c r="I211" s="4"/>
      <c r="J211" s="4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s="5" customFormat="1">
      <c r="A212" s="189">
        <f t="shared" si="7"/>
        <v>193</v>
      </c>
      <c r="B212" s="9" t="s">
        <v>89</v>
      </c>
      <c r="C212" s="24">
        <v>0.40699999999999997</v>
      </c>
      <c r="D212" s="22" t="s">
        <v>61</v>
      </c>
      <c r="E212" s="15" t="s">
        <v>305</v>
      </c>
      <c r="F212" s="191" t="s">
        <v>305</v>
      </c>
      <c r="G212" s="4"/>
      <c r="H212" s="4"/>
      <c r="I212" s="4"/>
      <c r="J212" s="4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</row>
    <row r="213" spans="1:58" s="5" customFormat="1">
      <c r="A213" s="189">
        <f t="shared" si="7"/>
        <v>194</v>
      </c>
      <c r="B213" s="12" t="s">
        <v>90</v>
      </c>
      <c r="C213" s="24">
        <v>0.67500000000000004</v>
      </c>
      <c r="D213" s="14" t="s">
        <v>663</v>
      </c>
      <c r="E213" s="15" t="s">
        <v>305</v>
      </c>
      <c r="F213" s="191" t="s">
        <v>305</v>
      </c>
      <c r="G213" s="4"/>
      <c r="H213" s="4"/>
      <c r="I213" s="4"/>
      <c r="J213" s="4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</row>
    <row r="214" spans="1:58" s="5" customFormat="1">
      <c r="A214" s="189">
        <f t="shared" si="7"/>
        <v>195</v>
      </c>
      <c r="B214" s="11" t="s">
        <v>91</v>
      </c>
      <c r="C214" s="24">
        <v>0.13200000000000001</v>
      </c>
      <c r="D214" s="16" t="s">
        <v>13</v>
      </c>
      <c r="E214" s="15" t="s">
        <v>305</v>
      </c>
      <c r="F214" s="191" t="s">
        <v>305</v>
      </c>
      <c r="G214" s="4"/>
      <c r="H214" s="4"/>
      <c r="I214" s="4"/>
      <c r="J214" s="4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</row>
    <row r="215" spans="1:58" s="5" customFormat="1">
      <c r="A215" s="189">
        <f t="shared" si="7"/>
        <v>196</v>
      </c>
      <c r="B215" s="12" t="s">
        <v>92</v>
      </c>
      <c r="C215" s="24">
        <v>0.27200000000000002</v>
      </c>
      <c r="D215" s="22" t="s">
        <v>61</v>
      </c>
      <c r="E215" s="15" t="s">
        <v>305</v>
      </c>
      <c r="F215" s="191" t="s">
        <v>305</v>
      </c>
      <c r="G215" s="4"/>
      <c r="H215" s="4"/>
      <c r="I215" s="4"/>
      <c r="J215" s="4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</row>
    <row r="216" spans="1:58" s="5" customFormat="1" ht="25.5">
      <c r="A216" s="189">
        <f t="shared" si="7"/>
        <v>197</v>
      </c>
      <c r="B216" s="160" t="s">
        <v>291</v>
      </c>
      <c r="C216" s="24">
        <v>0.17100000000000001</v>
      </c>
      <c r="D216" s="22" t="s">
        <v>61</v>
      </c>
      <c r="E216" s="15" t="s">
        <v>305</v>
      </c>
      <c r="F216" s="191" t="s">
        <v>305</v>
      </c>
      <c r="G216" s="4"/>
      <c r="H216" s="4"/>
      <c r="I216" s="4"/>
      <c r="J216" s="4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s="5" customFormat="1">
      <c r="A217" s="189">
        <f t="shared" si="7"/>
        <v>198</v>
      </c>
      <c r="B217" s="12" t="s">
        <v>93</v>
      </c>
      <c r="C217" s="24">
        <v>2.4E-2</v>
      </c>
      <c r="D217" s="14" t="s">
        <v>13</v>
      </c>
      <c r="E217" s="15" t="s">
        <v>305</v>
      </c>
      <c r="F217" s="191" t="s">
        <v>305</v>
      </c>
      <c r="G217" s="4"/>
      <c r="H217" s="4"/>
      <c r="I217" s="4"/>
      <c r="J217" s="4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</row>
    <row r="218" spans="1:58" s="5" customFormat="1">
      <c r="A218" s="189">
        <f t="shared" si="7"/>
        <v>199</v>
      </c>
      <c r="B218" s="11" t="s">
        <v>402</v>
      </c>
      <c r="C218" s="24">
        <v>0.20499999999999999</v>
      </c>
      <c r="D218" s="22" t="s">
        <v>61</v>
      </c>
      <c r="E218" s="15" t="s">
        <v>305</v>
      </c>
      <c r="F218" s="191" t="s">
        <v>305</v>
      </c>
      <c r="G218" s="4"/>
      <c r="H218" s="4"/>
      <c r="I218" s="4"/>
      <c r="J218" s="4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s="5" customFormat="1">
      <c r="A219" s="189">
        <f t="shared" si="7"/>
        <v>200</v>
      </c>
      <c r="B219" s="9" t="s">
        <v>132</v>
      </c>
      <c r="C219" s="24">
        <v>0.55000000000000004</v>
      </c>
      <c r="D219" s="14" t="s">
        <v>365</v>
      </c>
      <c r="E219" s="15" t="s">
        <v>305</v>
      </c>
      <c r="F219" s="191" t="s">
        <v>305</v>
      </c>
      <c r="G219" s="4"/>
      <c r="H219" s="4"/>
      <c r="I219" s="4"/>
      <c r="J219" s="4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s="1" customFormat="1">
      <c r="A220" s="189">
        <f t="shared" si="7"/>
        <v>201</v>
      </c>
      <c r="B220" s="9" t="s">
        <v>133</v>
      </c>
      <c r="C220" s="24">
        <v>0.32</v>
      </c>
      <c r="D220" s="22" t="s">
        <v>61</v>
      </c>
      <c r="E220" s="15" t="s">
        <v>304</v>
      </c>
      <c r="F220" s="191" t="s">
        <v>304</v>
      </c>
      <c r="G220" s="4"/>
      <c r="H220" s="4"/>
      <c r="I220" s="4"/>
      <c r="J220" s="4"/>
      <c r="K220" s="4"/>
    </row>
    <row r="221" spans="1:58" s="5" customFormat="1">
      <c r="A221" s="189">
        <f t="shared" si="7"/>
        <v>202</v>
      </c>
      <c r="B221" s="12" t="s">
        <v>154</v>
      </c>
      <c r="C221" s="24">
        <v>5.7000000000000002E-2</v>
      </c>
      <c r="D221" s="14" t="s">
        <v>16</v>
      </c>
      <c r="E221" s="15" t="s">
        <v>305</v>
      </c>
      <c r="F221" s="191" t="s">
        <v>305</v>
      </c>
      <c r="G221" s="4"/>
      <c r="H221" s="4"/>
      <c r="I221" s="4"/>
      <c r="J221" s="4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s="5" customFormat="1">
      <c r="A222" s="189">
        <f t="shared" si="7"/>
        <v>203</v>
      </c>
      <c r="B222" s="9" t="s">
        <v>134</v>
      </c>
      <c r="C222" s="24">
        <v>0.28699999999999998</v>
      </c>
      <c r="D222" s="14" t="s">
        <v>13</v>
      </c>
      <c r="E222" s="15" t="s">
        <v>305</v>
      </c>
      <c r="F222" s="191" t="s">
        <v>305</v>
      </c>
      <c r="G222" s="4"/>
      <c r="H222" s="4"/>
      <c r="I222" s="4"/>
      <c r="J222" s="4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s="5" customFormat="1">
      <c r="A223" s="189">
        <f t="shared" si="7"/>
        <v>204</v>
      </c>
      <c r="B223" s="9" t="s">
        <v>155</v>
      </c>
      <c r="C223" s="24">
        <v>0.74</v>
      </c>
      <c r="D223" s="14" t="s">
        <v>669</v>
      </c>
      <c r="E223" s="15" t="s">
        <v>305</v>
      </c>
      <c r="F223" s="191" t="s">
        <v>305</v>
      </c>
      <c r="G223" s="4"/>
      <c r="H223" s="4"/>
      <c r="I223" s="4"/>
      <c r="J223" s="4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s="5" customFormat="1">
      <c r="A224" s="189">
        <f>A222+1</f>
        <v>204</v>
      </c>
      <c r="B224" s="9" t="s">
        <v>135</v>
      </c>
      <c r="C224" s="24">
        <v>0.45300000000000001</v>
      </c>
      <c r="D224" s="14" t="s">
        <v>13</v>
      </c>
      <c r="E224" s="15" t="s">
        <v>305</v>
      </c>
      <c r="F224" s="191" t="s">
        <v>305</v>
      </c>
      <c r="G224" s="4"/>
      <c r="H224" s="4"/>
      <c r="I224" s="4"/>
      <c r="J224" s="4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s="5" customFormat="1">
      <c r="A225" s="189">
        <f t="shared" si="7"/>
        <v>205</v>
      </c>
      <c r="B225" s="9" t="s">
        <v>136</v>
      </c>
      <c r="C225" s="24">
        <v>0.6</v>
      </c>
      <c r="D225" s="14" t="s">
        <v>364</v>
      </c>
      <c r="E225" s="15" t="s">
        <v>304</v>
      </c>
      <c r="F225" s="191" t="s">
        <v>304</v>
      </c>
      <c r="G225" s="4"/>
      <c r="H225" s="4"/>
      <c r="I225" s="4"/>
      <c r="J225" s="4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s="5" customFormat="1" ht="26.25" customHeight="1">
      <c r="A226" s="189">
        <f t="shared" ref="A226" si="8">A224+1</f>
        <v>205</v>
      </c>
      <c r="B226" s="9" t="s">
        <v>315</v>
      </c>
      <c r="C226" s="24">
        <v>0.45</v>
      </c>
      <c r="D226" s="22" t="s">
        <v>61</v>
      </c>
      <c r="E226" s="15" t="s">
        <v>304</v>
      </c>
      <c r="F226" s="191" t="s">
        <v>304</v>
      </c>
      <c r="G226" s="4"/>
      <c r="H226" s="4"/>
      <c r="I226" s="4"/>
      <c r="J226" s="4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s="5" customFormat="1">
      <c r="A227" s="189">
        <f t="shared" si="7"/>
        <v>206</v>
      </c>
      <c r="B227" s="9" t="s">
        <v>319</v>
      </c>
      <c r="C227" s="24">
        <v>0.1</v>
      </c>
      <c r="D227" s="14" t="s">
        <v>13</v>
      </c>
      <c r="E227" s="15" t="s">
        <v>305</v>
      </c>
      <c r="F227" s="191" t="s">
        <v>305</v>
      </c>
      <c r="G227" s="4"/>
      <c r="H227" s="4"/>
      <c r="I227" s="4"/>
      <c r="J227" s="4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s="5" customFormat="1">
      <c r="A228" s="189">
        <f>A231+1</f>
        <v>210</v>
      </c>
      <c r="B228" s="12" t="s">
        <v>575</v>
      </c>
      <c r="C228" s="24">
        <v>0.49</v>
      </c>
      <c r="D228" s="22" t="s">
        <v>576</v>
      </c>
      <c r="E228" s="15" t="s">
        <v>304</v>
      </c>
      <c r="F228" s="191" t="s">
        <v>304</v>
      </c>
      <c r="G228" s="4"/>
      <c r="H228" s="4"/>
      <c r="I228" s="4"/>
      <c r="J228" s="4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</row>
    <row r="229" spans="1:58" s="5" customFormat="1">
      <c r="A229" s="189">
        <f t="shared" ref="A229" si="9">A227+1</f>
        <v>207</v>
      </c>
      <c r="B229" s="12" t="s">
        <v>309</v>
      </c>
      <c r="C229" s="24">
        <v>0.16</v>
      </c>
      <c r="D229" s="22" t="s">
        <v>61</v>
      </c>
      <c r="E229" s="15" t="s">
        <v>304</v>
      </c>
      <c r="F229" s="191" t="s">
        <v>304</v>
      </c>
      <c r="G229" s="4"/>
      <c r="H229" s="4"/>
      <c r="I229" s="4"/>
      <c r="J229" s="4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s="5" customFormat="1">
      <c r="A230" s="189">
        <f t="shared" si="7"/>
        <v>208</v>
      </c>
      <c r="B230" s="12" t="s">
        <v>310</v>
      </c>
      <c r="C230" s="24">
        <f>0.932-C228-C229</f>
        <v>0.28200000000000003</v>
      </c>
      <c r="D230" s="14" t="s">
        <v>663</v>
      </c>
      <c r="E230" s="15" t="s">
        <v>305</v>
      </c>
      <c r="F230" s="191" t="s">
        <v>305</v>
      </c>
      <c r="G230" s="4"/>
      <c r="H230" s="4"/>
      <c r="I230" s="4"/>
      <c r="J230" s="4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s="5" customFormat="1">
      <c r="A231" s="189">
        <f t="shared" si="7"/>
        <v>209</v>
      </c>
      <c r="B231" s="9" t="s">
        <v>137</v>
      </c>
      <c r="C231" s="24">
        <v>0.90700000000000003</v>
      </c>
      <c r="D231" s="14" t="s">
        <v>662</v>
      </c>
      <c r="E231" s="15" t="s">
        <v>305</v>
      </c>
      <c r="F231" s="191" t="s">
        <v>305</v>
      </c>
      <c r="G231" s="4"/>
      <c r="H231" s="4"/>
      <c r="I231" s="4"/>
      <c r="J231" s="4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s="5" customFormat="1">
      <c r="A232" s="189">
        <f t="shared" si="7"/>
        <v>210</v>
      </c>
      <c r="B232" s="11" t="s">
        <v>138</v>
      </c>
      <c r="C232" s="24">
        <v>0.46500000000000002</v>
      </c>
      <c r="D232" s="16" t="s">
        <v>13</v>
      </c>
      <c r="E232" s="15" t="s">
        <v>305</v>
      </c>
      <c r="F232" s="191" t="s">
        <v>305</v>
      </c>
      <c r="G232" s="4"/>
      <c r="H232" s="4"/>
      <c r="I232" s="4"/>
      <c r="J232" s="4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s="5" customFormat="1">
      <c r="A233" s="189">
        <f t="shared" si="7"/>
        <v>211</v>
      </c>
      <c r="B233" s="9" t="s">
        <v>139</v>
      </c>
      <c r="C233" s="24">
        <v>0.67300000000000004</v>
      </c>
      <c r="D233" s="22" t="s">
        <v>61</v>
      </c>
      <c r="E233" s="15" t="s">
        <v>304</v>
      </c>
      <c r="F233" s="191" t="s">
        <v>304</v>
      </c>
      <c r="G233" s="4"/>
      <c r="H233" s="4"/>
      <c r="I233" s="4"/>
      <c r="J233" s="4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</row>
    <row r="234" spans="1:58" s="5" customFormat="1">
      <c r="A234" s="189">
        <f t="shared" si="7"/>
        <v>212</v>
      </c>
      <c r="B234" s="9" t="s">
        <v>156</v>
      </c>
      <c r="C234" s="24">
        <v>0.58699999999999997</v>
      </c>
      <c r="D234" s="14" t="s">
        <v>669</v>
      </c>
      <c r="E234" s="15" t="s">
        <v>305</v>
      </c>
      <c r="F234" s="191" t="s">
        <v>305</v>
      </c>
      <c r="G234" s="4"/>
      <c r="H234" s="4"/>
      <c r="I234" s="4"/>
      <c r="J234" s="4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s="5" customFormat="1">
      <c r="A235" s="189">
        <f t="shared" si="7"/>
        <v>213</v>
      </c>
      <c r="B235" s="12" t="s">
        <v>94</v>
      </c>
      <c r="C235" s="24">
        <v>0.34</v>
      </c>
      <c r="D235" s="22" t="s">
        <v>61</v>
      </c>
      <c r="E235" s="15" t="s">
        <v>305</v>
      </c>
      <c r="F235" s="191" t="s">
        <v>305</v>
      </c>
      <c r="G235" s="4"/>
      <c r="H235" s="4"/>
      <c r="I235" s="4"/>
      <c r="J235" s="4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</row>
    <row r="236" spans="1:58" s="5" customFormat="1">
      <c r="A236" s="189">
        <f t="shared" si="7"/>
        <v>214</v>
      </c>
      <c r="B236" s="12" t="s">
        <v>140</v>
      </c>
      <c r="C236" s="24">
        <v>0.435</v>
      </c>
      <c r="D236" s="14" t="s">
        <v>13</v>
      </c>
      <c r="E236" s="15" t="s">
        <v>305</v>
      </c>
      <c r="F236" s="191" t="s">
        <v>305</v>
      </c>
      <c r="G236" s="4"/>
      <c r="H236" s="4"/>
      <c r="I236" s="4"/>
      <c r="J236" s="4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s="5" customFormat="1">
      <c r="A237" s="189">
        <f t="shared" si="7"/>
        <v>215</v>
      </c>
      <c r="B237" s="9" t="s">
        <v>96</v>
      </c>
      <c r="C237" s="24">
        <v>0.45500000000000002</v>
      </c>
      <c r="D237" s="22" t="s">
        <v>61</v>
      </c>
      <c r="E237" s="15" t="s">
        <v>305</v>
      </c>
      <c r="F237" s="191" t="s">
        <v>305</v>
      </c>
      <c r="G237" s="4"/>
      <c r="H237" s="4"/>
      <c r="I237" s="4"/>
      <c r="J237" s="4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s="5" customFormat="1">
      <c r="A238" s="189">
        <f t="shared" si="7"/>
        <v>216</v>
      </c>
      <c r="B238" s="11" t="s">
        <v>141</v>
      </c>
      <c r="C238" s="24">
        <v>0.16</v>
      </c>
      <c r="D238" s="16" t="s">
        <v>13</v>
      </c>
      <c r="E238" s="15" t="s">
        <v>305</v>
      </c>
      <c r="F238" s="191" t="s">
        <v>305</v>
      </c>
      <c r="G238" s="4"/>
      <c r="H238" s="4"/>
      <c r="I238" s="4"/>
      <c r="J238" s="4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s="1" customFormat="1">
      <c r="A239" s="189">
        <f t="shared" si="7"/>
        <v>217</v>
      </c>
      <c r="B239" s="12" t="s">
        <v>157</v>
      </c>
      <c r="C239" s="24">
        <v>0.14499999999999999</v>
      </c>
      <c r="D239" s="14" t="s">
        <v>663</v>
      </c>
      <c r="E239" s="15" t="s">
        <v>305</v>
      </c>
      <c r="F239" s="191" t="s">
        <v>305</v>
      </c>
      <c r="G239" s="4"/>
      <c r="H239" s="4"/>
      <c r="I239" s="4"/>
      <c r="J239" s="4"/>
      <c r="K239" s="4"/>
    </row>
    <row r="240" spans="1:58" s="5" customFormat="1">
      <c r="A240" s="189">
        <f t="shared" si="7"/>
        <v>218</v>
      </c>
      <c r="B240" s="12" t="s">
        <v>142</v>
      </c>
      <c r="C240" s="24">
        <v>0.13</v>
      </c>
      <c r="D240" s="14" t="s">
        <v>13</v>
      </c>
      <c r="E240" s="15" t="s">
        <v>305</v>
      </c>
      <c r="F240" s="191" t="s">
        <v>305</v>
      </c>
      <c r="G240" s="4"/>
      <c r="H240" s="4"/>
      <c r="I240" s="4"/>
      <c r="J240" s="4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s="5" customFormat="1">
      <c r="A241" s="189">
        <f t="shared" si="7"/>
        <v>219</v>
      </c>
      <c r="B241" s="161" t="s">
        <v>390</v>
      </c>
      <c r="C241" s="24">
        <v>0.65500000000000003</v>
      </c>
      <c r="D241" s="14" t="s">
        <v>676</v>
      </c>
      <c r="E241" s="15" t="s">
        <v>305</v>
      </c>
      <c r="F241" s="191" t="s">
        <v>305</v>
      </c>
      <c r="G241" s="4"/>
      <c r="H241" s="4"/>
      <c r="I241" s="4"/>
      <c r="J241" s="4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s="5" customFormat="1">
      <c r="A242" s="189">
        <f t="shared" si="7"/>
        <v>220</v>
      </c>
      <c r="B242" s="12" t="s">
        <v>463</v>
      </c>
      <c r="C242" s="24">
        <v>0.35499999999999998</v>
      </c>
      <c r="D242" s="22" t="s">
        <v>61</v>
      </c>
      <c r="E242" s="15" t="s">
        <v>305</v>
      </c>
      <c r="F242" s="191" t="s">
        <v>305</v>
      </c>
      <c r="G242" s="4"/>
      <c r="H242" s="4"/>
      <c r="I242" s="4"/>
      <c r="J242" s="4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s="5" customFormat="1">
      <c r="A243" s="189">
        <f t="shared" si="7"/>
        <v>221</v>
      </c>
      <c r="B243" s="12" t="s">
        <v>296</v>
      </c>
      <c r="C243" s="24">
        <v>0.28599999999999998</v>
      </c>
      <c r="D243" s="22" t="s">
        <v>61</v>
      </c>
      <c r="E243" s="15" t="s">
        <v>305</v>
      </c>
      <c r="F243" s="191" t="s">
        <v>305</v>
      </c>
      <c r="G243" s="4"/>
      <c r="H243" s="4"/>
      <c r="I243" s="4"/>
      <c r="J243" s="4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s="5" customFormat="1">
      <c r="A244" s="189">
        <f t="shared" si="7"/>
        <v>222</v>
      </c>
      <c r="B244" s="12" t="s">
        <v>158</v>
      </c>
      <c r="C244" s="24">
        <v>0.45</v>
      </c>
      <c r="D244" s="14" t="s">
        <v>669</v>
      </c>
      <c r="E244" s="15" t="s">
        <v>305</v>
      </c>
      <c r="F244" s="191" t="s">
        <v>305</v>
      </c>
      <c r="G244" s="4"/>
      <c r="H244" s="4"/>
      <c r="I244" s="4"/>
      <c r="J244" s="4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s="5" customFormat="1">
      <c r="A245" s="189">
        <f t="shared" si="7"/>
        <v>223</v>
      </c>
      <c r="B245" s="12" t="s">
        <v>143</v>
      </c>
      <c r="C245" s="24">
        <v>0.46800000000000003</v>
      </c>
      <c r="D245" s="14" t="s">
        <v>13</v>
      </c>
      <c r="E245" s="15" t="s">
        <v>305</v>
      </c>
      <c r="F245" s="191" t="s">
        <v>305</v>
      </c>
      <c r="G245" s="4"/>
      <c r="H245" s="4"/>
      <c r="I245" s="4"/>
      <c r="J245" s="4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s="5" customFormat="1">
      <c r="A246" s="189">
        <f t="shared" si="7"/>
        <v>224</v>
      </c>
      <c r="B246" s="12" t="s">
        <v>159</v>
      </c>
      <c r="C246" s="28">
        <v>0.18</v>
      </c>
      <c r="D246" s="14" t="s">
        <v>669</v>
      </c>
      <c r="E246" s="15" t="s">
        <v>305</v>
      </c>
      <c r="F246" s="191" t="s">
        <v>305</v>
      </c>
      <c r="G246" s="4"/>
      <c r="H246" s="4"/>
      <c r="I246" s="4"/>
      <c r="J246" s="4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s="5" customFormat="1">
      <c r="A247" s="189">
        <f t="shared" si="7"/>
        <v>225</v>
      </c>
      <c r="B247" s="12" t="s">
        <v>640</v>
      </c>
      <c r="C247" s="28">
        <v>0.56699999999999995</v>
      </c>
      <c r="D247" s="14" t="s">
        <v>669</v>
      </c>
      <c r="E247" s="15" t="s">
        <v>305</v>
      </c>
      <c r="F247" s="191" t="s">
        <v>305</v>
      </c>
      <c r="G247" s="4"/>
      <c r="H247" s="4"/>
      <c r="I247" s="4"/>
      <c r="J247" s="4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s="5" customFormat="1">
      <c r="A248" s="189">
        <f t="shared" si="7"/>
        <v>226</v>
      </c>
      <c r="B248" s="12" t="s">
        <v>313</v>
      </c>
      <c r="C248" s="24">
        <v>0.71</v>
      </c>
      <c r="D248" s="22" t="s">
        <v>61</v>
      </c>
      <c r="E248" s="158" t="s">
        <v>304</v>
      </c>
      <c r="F248" s="192" t="s">
        <v>304</v>
      </c>
      <c r="G248" s="4"/>
      <c r="H248" s="4"/>
      <c r="I248" s="4"/>
      <c r="J248" s="4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s="5" customFormat="1">
      <c r="A249" s="189">
        <f t="shared" ref="A249:A251" si="10">A248+1</f>
        <v>227</v>
      </c>
      <c r="B249" s="9" t="s">
        <v>314</v>
      </c>
      <c r="C249" s="24">
        <f>0.865-C248</f>
        <v>0.15500000000000003</v>
      </c>
      <c r="D249" s="22" t="s">
        <v>61</v>
      </c>
      <c r="E249" s="15" t="s">
        <v>305</v>
      </c>
      <c r="F249" s="191" t="s">
        <v>305</v>
      </c>
      <c r="G249" s="4"/>
      <c r="H249" s="4"/>
      <c r="I249" s="4"/>
      <c r="J249" s="4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s="5" customFormat="1">
      <c r="A250" s="189">
        <f t="shared" si="7"/>
        <v>228</v>
      </c>
      <c r="B250" s="9" t="s">
        <v>144</v>
      </c>
      <c r="C250" s="24">
        <v>0.46</v>
      </c>
      <c r="D250" s="22" t="s">
        <v>61</v>
      </c>
      <c r="E250" s="15" t="s">
        <v>304</v>
      </c>
      <c r="F250" s="191" t="s">
        <v>304</v>
      </c>
      <c r="G250" s="4"/>
      <c r="H250" s="4"/>
      <c r="I250" s="4"/>
      <c r="J250" s="4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s="5" customFormat="1">
      <c r="A251" s="189">
        <f t="shared" si="10"/>
        <v>229</v>
      </c>
      <c r="B251" s="12" t="s">
        <v>97</v>
      </c>
      <c r="C251" s="24">
        <v>1.0880000000000001</v>
      </c>
      <c r="D251" s="22" t="s">
        <v>61</v>
      </c>
      <c r="E251" s="158" t="s">
        <v>306</v>
      </c>
      <c r="F251" s="192" t="s">
        <v>304</v>
      </c>
      <c r="G251" s="4"/>
      <c r="H251" s="4"/>
      <c r="I251" s="4"/>
      <c r="J251" s="4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s="5" customFormat="1" ht="11.45" customHeight="1">
      <c r="A252" s="187"/>
      <c r="B252" s="207" t="s">
        <v>681</v>
      </c>
      <c r="C252" s="92"/>
      <c r="D252" s="90"/>
      <c r="E252" s="91"/>
      <c r="F252" s="196"/>
      <c r="G252" s="4"/>
      <c r="H252" s="4"/>
      <c r="I252" s="4"/>
      <c r="J252" s="4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s="5" customFormat="1">
      <c r="A253" s="197">
        <f>A251+1</f>
        <v>230</v>
      </c>
      <c r="B253" s="162" t="s">
        <v>330</v>
      </c>
      <c r="C253" s="142">
        <v>0.18</v>
      </c>
      <c r="D253" s="169" t="s">
        <v>366</v>
      </c>
      <c r="E253" s="15" t="s">
        <v>305</v>
      </c>
      <c r="F253" s="191" t="s">
        <v>305</v>
      </c>
      <c r="G253" s="4"/>
      <c r="H253" s="4"/>
      <c r="I253" s="4"/>
      <c r="J253" s="4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s="5" customFormat="1">
      <c r="A254" s="197">
        <f>A253+1</f>
        <v>231</v>
      </c>
      <c r="B254" s="162" t="s">
        <v>331</v>
      </c>
      <c r="C254" s="142">
        <v>0.5</v>
      </c>
      <c r="D254" s="169" t="s">
        <v>366</v>
      </c>
      <c r="E254" s="15" t="s">
        <v>305</v>
      </c>
      <c r="F254" s="191" t="s">
        <v>305</v>
      </c>
      <c r="G254" s="4"/>
      <c r="H254" s="4"/>
      <c r="I254" s="4"/>
      <c r="J254" s="4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s="5" customFormat="1">
      <c r="A255" s="197">
        <f t="shared" ref="A255:A299" si="11">A254+1</f>
        <v>232</v>
      </c>
      <c r="B255" s="162" t="s">
        <v>332</v>
      </c>
      <c r="C255" s="142">
        <v>0.505</v>
      </c>
      <c r="D255" s="169" t="s">
        <v>366</v>
      </c>
      <c r="E255" s="15" t="s">
        <v>305</v>
      </c>
      <c r="F255" s="191" t="s">
        <v>305</v>
      </c>
      <c r="G255" s="4"/>
      <c r="H255" s="4"/>
      <c r="I255" s="4"/>
      <c r="J255" s="4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s="5" customFormat="1">
      <c r="A256" s="197">
        <f t="shared" si="11"/>
        <v>233</v>
      </c>
      <c r="B256" s="162" t="s">
        <v>333</v>
      </c>
      <c r="C256" s="142">
        <v>0.16</v>
      </c>
      <c r="D256" s="169" t="s">
        <v>366</v>
      </c>
      <c r="E256" s="15" t="s">
        <v>305</v>
      </c>
      <c r="F256" s="191" t="s">
        <v>305</v>
      </c>
      <c r="G256" s="4"/>
      <c r="H256" s="4"/>
      <c r="I256" s="4"/>
      <c r="J256" s="4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s="5" customFormat="1">
      <c r="A257" s="197">
        <f t="shared" si="11"/>
        <v>234</v>
      </c>
      <c r="B257" s="162" t="s">
        <v>334</v>
      </c>
      <c r="C257" s="142">
        <v>0.25</v>
      </c>
      <c r="D257" s="169" t="s">
        <v>366</v>
      </c>
      <c r="E257" s="15" t="s">
        <v>305</v>
      </c>
      <c r="F257" s="191" t="s">
        <v>305</v>
      </c>
      <c r="G257" s="4"/>
      <c r="H257" s="4"/>
      <c r="I257" s="4"/>
      <c r="J257" s="4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s="5" customFormat="1">
      <c r="A258" s="197">
        <f t="shared" si="11"/>
        <v>235</v>
      </c>
      <c r="B258" s="162" t="s">
        <v>335</v>
      </c>
      <c r="C258" s="142">
        <v>0.24</v>
      </c>
      <c r="D258" s="169" t="s">
        <v>366</v>
      </c>
      <c r="E258" s="15" t="s">
        <v>305</v>
      </c>
      <c r="F258" s="191" t="s">
        <v>305</v>
      </c>
      <c r="G258" s="4"/>
      <c r="H258" s="4"/>
      <c r="I258" s="4"/>
      <c r="J258" s="4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s="5" customFormat="1">
      <c r="A259" s="197">
        <f t="shared" si="11"/>
        <v>236</v>
      </c>
      <c r="B259" s="162" t="s">
        <v>336</v>
      </c>
      <c r="C259" s="142">
        <v>0.44500000000000001</v>
      </c>
      <c r="D259" s="169" t="s">
        <v>366</v>
      </c>
      <c r="E259" s="15" t="s">
        <v>305</v>
      </c>
      <c r="F259" s="191" t="s">
        <v>305</v>
      </c>
      <c r="G259" s="4"/>
      <c r="H259" s="4"/>
      <c r="I259" s="4"/>
      <c r="J259" s="4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s="5" customFormat="1">
      <c r="A260" s="189">
        <f t="shared" si="11"/>
        <v>237</v>
      </c>
      <c r="B260" s="12" t="s">
        <v>160</v>
      </c>
      <c r="C260" s="143">
        <v>0.59499999999999997</v>
      </c>
      <c r="D260" s="14" t="s">
        <v>13</v>
      </c>
      <c r="E260" s="15" t="s">
        <v>305</v>
      </c>
      <c r="F260" s="191" t="s">
        <v>305</v>
      </c>
      <c r="G260" s="4"/>
      <c r="H260" s="4"/>
      <c r="I260" s="4"/>
      <c r="J260" s="4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s="5" customFormat="1">
      <c r="A261" s="197">
        <f t="shared" si="11"/>
        <v>238</v>
      </c>
      <c r="B261" s="162" t="s">
        <v>337</v>
      </c>
      <c r="C261" s="144">
        <v>0.222</v>
      </c>
      <c r="D261" s="169" t="s">
        <v>366</v>
      </c>
      <c r="E261" s="15" t="s">
        <v>305</v>
      </c>
      <c r="F261" s="191" t="s">
        <v>305</v>
      </c>
      <c r="G261" s="4"/>
      <c r="H261" s="4"/>
      <c r="I261" s="4"/>
      <c r="J261" s="4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s="5" customFormat="1">
      <c r="A262" s="197">
        <f t="shared" si="11"/>
        <v>239</v>
      </c>
      <c r="B262" s="162" t="s">
        <v>338</v>
      </c>
      <c r="C262" s="142">
        <v>0.26</v>
      </c>
      <c r="D262" s="169" t="s">
        <v>366</v>
      </c>
      <c r="E262" s="15" t="s">
        <v>305</v>
      </c>
      <c r="F262" s="191" t="s">
        <v>305</v>
      </c>
      <c r="G262" s="4"/>
      <c r="H262" s="4"/>
      <c r="I262" s="4"/>
      <c r="J262" s="4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s="5" customFormat="1">
      <c r="A263" s="197">
        <f t="shared" si="11"/>
        <v>240</v>
      </c>
      <c r="B263" s="162" t="s">
        <v>339</v>
      </c>
      <c r="C263" s="142">
        <v>0.23</v>
      </c>
      <c r="D263" s="169" t="s">
        <v>366</v>
      </c>
      <c r="E263" s="15" t="s">
        <v>305</v>
      </c>
      <c r="F263" s="191" t="s">
        <v>305</v>
      </c>
      <c r="G263" s="4"/>
      <c r="H263" s="4"/>
      <c r="I263" s="4"/>
      <c r="J263" s="4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s="5" customFormat="1">
      <c r="A264" s="197">
        <f t="shared" si="11"/>
        <v>241</v>
      </c>
      <c r="B264" s="162" t="s">
        <v>340</v>
      </c>
      <c r="C264" s="142">
        <v>0.64</v>
      </c>
      <c r="D264" s="169" t="s">
        <v>366</v>
      </c>
      <c r="E264" s="15" t="s">
        <v>305</v>
      </c>
      <c r="F264" s="191" t="s">
        <v>305</v>
      </c>
      <c r="G264" s="4"/>
      <c r="H264" s="4"/>
      <c r="I264" s="4"/>
      <c r="J264" s="4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</row>
    <row r="265" spans="1:58" s="5" customFormat="1">
      <c r="A265" s="197">
        <f t="shared" si="11"/>
        <v>242</v>
      </c>
      <c r="B265" s="162" t="s">
        <v>341</v>
      </c>
      <c r="C265" s="142">
        <v>0.09</v>
      </c>
      <c r="D265" s="169" t="s">
        <v>366</v>
      </c>
      <c r="E265" s="15" t="s">
        <v>305</v>
      </c>
      <c r="F265" s="191" t="s">
        <v>305</v>
      </c>
      <c r="G265" s="4"/>
      <c r="H265" s="4"/>
      <c r="I265" s="4"/>
      <c r="J265" s="4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</row>
    <row r="266" spans="1:58" s="5" customFormat="1">
      <c r="A266" s="197">
        <f t="shared" si="11"/>
        <v>243</v>
      </c>
      <c r="B266" s="162" t="s">
        <v>342</v>
      </c>
      <c r="C266" s="142">
        <v>0.30499999999999999</v>
      </c>
      <c r="D266" s="169" t="s">
        <v>366</v>
      </c>
      <c r="E266" s="15" t="s">
        <v>305</v>
      </c>
      <c r="F266" s="191" t="s">
        <v>305</v>
      </c>
      <c r="G266" s="4"/>
      <c r="H266" s="4"/>
      <c r="I266" s="4"/>
      <c r="J266" s="4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</row>
    <row r="267" spans="1:58" s="5" customFormat="1">
      <c r="A267" s="189">
        <f t="shared" si="11"/>
        <v>244</v>
      </c>
      <c r="B267" s="163" t="s">
        <v>343</v>
      </c>
      <c r="C267" s="142">
        <v>0.26500000000000001</v>
      </c>
      <c r="D267" s="169" t="s">
        <v>366</v>
      </c>
      <c r="E267" s="15" t="s">
        <v>305</v>
      </c>
      <c r="F267" s="191" t="s">
        <v>305</v>
      </c>
      <c r="G267" s="4"/>
      <c r="H267" s="4"/>
      <c r="I267" s="4"/>
      <c r="J267" s="4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</row>
    <row r="268" spans="1:58" s="5" customFormat="1">
      <c r="A268" s="197">
        <f>A267+1</f>
        <v>245</v>
      </c>
      <c r="B268" s="162" t="s">
        <v>344</v>
      </c>
      <c r="C268" s="142">
        <v>0.12</v>
      </c>
      <c r="D268" s="169" t="s">
        <v>366</v>
      </c>
      <c r="E268" s="15" t="s">
        <v>305</v>
      </c>
      <c r="F268" s="191" t="s">
        <v>305</v>
      </c>
      <c r="G268" s="4"/>
      <c r="H268" s="4"/>
      <c r="I268" s="4"/>
      <c r="J268" s="4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s="5" customFormat="1">
      <c r="A269" s="197">
        <f t="shared" ref="A269:A298" si="12">A268+1</f>
        <v>246</v>
      </c>
      <c r="B269" s="162" t="s">
        <v>345</v>
      </c>
      <c r="C269" s="142">
        <v>0.39200000000000002</v>
      </c>
      <c r="D269" s="169" t="s">
        <v>366</v>
      </c>
      <c r="E269" s="15" t="s">
        <v>305</v>
      </c>
      <c r="F269" s="191" t="s">
        <v>305</v>
      </c>
      <c r="G269" s="4"/>
      <c r="H269" s="4"/>
      <c r="I269" s="4"/>
      <c r="J269" s="4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</row>
    <row r="270" spans="1:58" s="5" customFormat="1">
      <c r="A270" s="189">
        <f t="shared" si="12"/>
        <v>247</v>
      </c>
      <c r="B270" s="9" t="s">
        <v>161</v>
      </c>
      <c r="C270" s="143">
        <v>1.18</v>
      </c>
      <c r="D270" s="22" t="s">
        <v>61</v>
      </c>
      <c r="E270" s="15" t="s">
        <v>304</v>
      </c>
      <c r="F270" s="191" t="s">
        <v>304</v>
      </c>
      <c r="G270" s="4"/>
      <c r="H270" s="4"/>
      <c r="I270" s="4"/>
      <c r="J270" s="4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s="5" customFormat="1">
      <c r="A271" s="189">
        <f t="shared" si="12"/>
        <v>248</v>
      </c>
      <c r="B271" s="12" t="s">
        <v>654</v>
      </c>
      <c r="C271" s="31">
        <v>0.22</v>
      </c>
      <c r="D271" s="22" t="s">
        <v>61</v>
      </c>
      <c r="E271" s="23" t="s">
        <v>305</v>
      </c>
      <c r="F271" s="194" t="s">
        <v>305</v>
      </c>
      <c r="G271" s="4"/>
      <c r="H271" s="4"/>
      <c r="I271" s="4"/>
      <c r="J271" s="4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s="5" customFormat="1">
      <c r="A272" s="189">
        <f t="shared" si="12"/>
        <v>249</v>
      </c>
      <c r="B272" s="162" t="s">
        <v>346</v>
      </c>
      <c r="C272" s="142">
        <v>0.22</v>
      </c>
      <c r="D272" s="169" t="s">
        <v>366</v>
      </c>
      <c r="E272" s="15" t="s">
        <v>305</v>
      </c>
      <c r="F272" s="191" t="s">
        <v>305</v>
      </c>
      <c r="G272" s="4"/>
      <c r="H272" s="4"/>
      <c r="I272" s="4"/>
      <c r="J272" s="4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9" s="5" customFormat="1">
      <c r="A273" s="189">
        <f t="shared" si="12"/>
        <v>250</v>
      </c>
      <c r="B273" s="162" t="s">
        <v>347</v>
      </c>
      <c r="C273" s="142">
        <v>0.27</v>
      </c>
      <c r="D273" s="169" t="s">
        <v>366</v>
      </c>
      <c r="E273" s="15" t="s">
        <v>305</v>
      </c>
      <c r="F273" s="191" t="s">
        <v>305</v>
      </c>
      <c r="G273" s="4"/>
      <c r="H273" s="4"/>
      <c r="I273" s="4"/>
      <c r="J273" s="4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9" s="5" customFormat="1">
      <c r="A274" s="189">
        <f t="shared" si="12"/>
        <v>251</v>
      </c>
      <c r="B274" s="162" t="s">
        <v>348</v>
      </c>
      <c r="C274" s="142">
        <v>0.35299999999999998</v>
      </c>
      <c r="D274" s="169" t="s">
        <v>366</v>
      </c>
      <c r="E274" s="15" t="s">
        <v>305</v>
      </c>
      <c r="F274" s="191" t="s">
        <v>305</v>
      </c>
      <c r="G274" s="4"/>
      <c r="H274" s="4"/>
      <c r="I274" s="4"/>
      <c r="J274" s="4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9" s="5" customFormat="1">
      <c r="A275" s="197">
        <f t="shared" si="12"/>
        <v>252</v>
      </c>
      <c r="B275" s="162" t="s">
        <v>349</v>
      </c>
      <c r="C275" s="38">
        <v>0.11</v>
      </c>
      <c r="D275" s="169" t="s">
        <v>366</v>
      </c>
      <c r="E275" s="15" t="s">
        <v>305</v>
      </c>
      <c r="F275" s="191" t="s">
        <v>305</v>
      </c>
      <c r="G275" s="4"/>
      <c r="H275" s="4"/>
      <c r="I275" s="4"/>
      <c r="J275" s="4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9" s="5" customFormat="1">
      <c r="A276" s="197">
        <f t="shared" si="12"/>
        <v>253</v>
      </c>
      <c r="B276" s="12" t="s">
        <v>163</v>
      </c>
      <c r="C276" s="143">
        <v>0.69899999999999995</v>
      </c>
      <c r="D276" s="14" t="s">
        <v>13</v>
      </c>
      <c r="E276" s="15" t="s">
        <v>305</v>
      </c>
      <c r="F276" s="191" t="s">
        <v>305</v>
      </c>
      <c r="G276" s="4"/>
      <c r="H276" s="4"/>
      <c r="I276" s="4"/>
      <c r="J276" s="4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9" s="5" customFormat="1">
      <c r="A277" s="197">
        <f t="shared" si="12"/>
        <v>254</v>
      </c>
      <c r="B277" s="162" t="s">
        <v>350</v>
      </c>
      <c r="C277" s="142">
        <v>0.157</v>
      </c>
      <c r="D277" s="169" t="s">
        <v>366</v>
      </c>
      <c r="E277" s="15" t="s">
        <v>305</v>
      </c>
      <c r="F277" s="191" t="s">
        <v>305</v>
      </c>
      <c r="G277" s="4"/>
      <c r="H277" s="4"/>
      <c r="I277" s="4"/>
      <c r="J277" s="4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9" s="5" customFormat="1">
      <c r="A278" s="197">
        <f t="shared" si="12"/>
        <v>255</v>
      </c>
      <c r="B278" s="9" t="s">
        <v>287</v>
      </c>
      <c r="C278" s="24">
        <v>3.25</v>
      </c>
      <c r="D278" s="22" t="s">
        <v>61</v>
      </c>
      <c r="E278" s="23" t="s">
        <v>305</v>
      </c>
      <c r="F278" s="194" t="s">
        <v>305</v>
      </c>
      <c r="G278" s="4"/>
      <c r="H278" s="4"/>
      <c r="I278" s="4"/>
      <c r="J278" s="4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9" s="5" customFormat="1">
      <c r="A279" s="197">
        <f t="shared" si="12"/>
        <v>256</v>
      </c>
      <c r="B279" s="162" t="s">
        <v>351</v>
      </c>
      <c r="C279" s="144">
        <v>0.91</v>
      </c>
      <c r="D279" s="169" t="s">
        <v>667</v>
      </c>
      <c r="E279" s="15" t="s">
        <v>304</v>
      </c>
      <c r="F279" s="191" t="s">
        <v>304</v>
      </c>
      <c r="G279" s="4"/>
      <c r="H279" s="4"/>
      <c r="I279" s="4"/>
      <c r="J279" s="4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9" s="5" customFormat="1">
      <c r="A280" s="197">
        <f t="shared" si="12"/>
        <v>257</v>
      </c>
      <c r="B280" s="162" t="s">
        <v>352</v>
      </c>
      <c r="C280" s="144">
        <v>0.66200000000000003</v>
      </c>
      <c r="D280" s="169" t="s">
        <v>366</v>
      </c>
      <c r="E280" s="15" t="s">
        <v>305</v>
      </c>
      <c r="F280" s="191" t="s">
        <v>305</v>
      </c>
      <c r="G280" s="4"/>
      <c r="H280" s="4"/>
      <c r="I280" s="4"/>
      <c r="J280" s="4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9" s="5" customFormat="1">
      <c r="A281" s="197">
        <f t="shared" si="12"/>
        <v>258</v>
      </c>
      <c r="B281" s="164" t="s">
        <v>353</v>
      </c>
      <c r="C281" s="142">
        <v>0.13</v>
      </c>
      <c r="D281" s="170" t="s">
        <v>366</v>
      </c>
      <c r="E281" s="15" t="s">
        <v>305</v>
      </c>
      <c r="F281" s="191" t="s">
        <v>305</v>
      </c>
      <c r="G281" s="4"/>
      <c r="H281" s="4"/>
      <c r="I281" s="4"/>
      <c r="J281" s="4"/>
      <c r="K281" s="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</row>
    <row r="282" spans="1:59" s="5" customFormat="1">
      <c r="A282" s="189">
        <f>A289+1</f>
        <v>266</v>
      </c>
      <c r="B282" s="12" t="s">
        <v>162</v>
      </c>
      <c r="C282" s="143">
        <v>0.6</v>
      </c>
      <c r="D282" s="14" t="s">
        <v>13</v>
      </c>
      <c r="E282" s="15" t="s">
        <v>305</v>
      </c>
      <c r="F282" s="191" t="s">
        <v>305</v>
      </c>
      <c r="G282" s="4"/>
      <c r="H282" s="4"/>
      <c r="I282" s="4"/>
      <c r="J282" s="4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9" s="5" customFormat="1">
      <c r="A283" s="197">
        <f>A281+1</f>
        <v>259</v>
      </c>
      <c r="B283" s="12" t="s">
        <v>389</v>
      </c>
      <c r="C283" s="143">
        <v>0.63700000000000001</v>
      </c>
      <c r="D283" s="14" t="s">
        <v>576</v>
      </c>
      <c r="E283" s="15" t="s">
        <v>305</v>
      </c>
      <c r="F283" s="191" t="s">
        <v>305</v>
      </c>
      <c r="G283" s="4"/>
      <c r="H283" s="4"/>
      <c r="I283" s="4"/>
      <c r="J283" s="4"/>
      <c r="K283" s="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</row>
    <row r="284" spans="1:59" s="5" customFormat="1" ht="14.45" customHeight="1">
      <c r="A284" s="197">
        <f t="shared" si="12"/>
        <v>260</v>
      </c>
      <c r="B284" s="9" t="s">
        <v>388</v>
      </c>
      <c r="C284" s="143">
        <v>0.13500000000000001</v>
      </c>
      <c r="D284" s="14" t="s">
        <v>70</v>
      </c>
      <c r="E284" s="15" t="s">
        <v>305</v>
      </c>
      <c r="F284" s="191" t="s">
        <v>305</v>
      </c>
      <c r="G284" s="4"/>
      <c r="H284" s="4"/>
      <c r="I284" s="4"/>
      <c r="J284" s="4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9" s="5" customFormat="1">
      <c r="A285" s="189">
        <f t="shared" si="12"/>
        <v>261</v>
      </c>
      <c r="B285" s="164" t="s">
        <v>354</v>
      </c>
      <c r="C285" s="38">
        <v>0.27</v>
      </c>
      <c r="D285" s="170" t="s">
        <v>366</v>
      </c>
      <c r="E285" s="15" t="s">
        <v>305</v>
      </c>
      <c r="F285" s="191" t="s">
        <v>305</v>
      </c>
      <c r="G285" s="4"/>
      <c r="H285" s="4"/>
      <c r="I285" s="4"/>
      <c r="J285" s="4"/>
      <c r="K285" s="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</row>
    <row r="286" spans="1:59" s="5" customFormat="1">
      <c r="A286" s="197">
        <f t="shared" si="12"/>
        <v>262</v>
      </c>
      <c r="B286" s="12" t="s">
        <v>387</v>
      </c>
      <c r="C286" s="29">
        <v>0.84699999999999998</v>
      </c>
      <c r="D286" s="14" t="s">
        <v>70</v>
      </c>
      <c r="E286" s="15" t="s">
        <v>305</v>
      </c>
      <c r="F286" s="191" t="s">
        <v>305</v>
      </c>
      <c r="G286" s="4"/>
      <c r="H286" s="4"/>
      <c r="I286" s="4"/>
      <c r="J286" s="4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9" s="5" customFormat="1">
      <c r="A287" s="197">
        <f t="shared" si="12"/>
        <v>263</v>
      </c>
      <c r="B287" s="9" t="s">
        <v>165</v>
      </c>
      <c r="C287" s="143">
        <v>1.095</v>
      </c>
      <c r="D287" s="14" t="s">
        <v>364</v>
      </c>
      <c r="E287" s="15" t="s">
        <v>304</v>
      </c>
      <c r="F287" s="191" t="s">
        <v>304</v>
      </c>
      <c r="G287" s="4"/>
      <c r="H287" s="4"/>
      <c r="I287" s="4"/>
      <c r="J287" s="4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9" s="5" customFormat="1">
      <c r="A288" s="189">
        <f t="shared" si="12"/>
        <v>264</v>
      </c>
      <c r="B288" s="159" t="s">
        <v>164</v>
      </c>
      <c r="C288" s="143">
        <v>0.34200000000000003</v>
      </c>
      <c r="D288" s="14" t="s">
        <v>13</v>
      </c>
      <c r="E288" s="15" t="s">
        <v>305</v>
      </c>
      <c r="F288" s="191" t="s">
        <v>305</v>
      </c>
      <c r="G288" s="4"/>
      <c r="H288" s="4"/>
      <c r="I288" s="4"/>
      <c r="J288" s="4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9" s="5" customFormat="1">
      <c r="A289" s="197">
        <f t="shared" si="12"/>
        <v>265</v>
      </c>
      <c r="B289" s="164" t="s">
        <v>355</v>
      </c>
      <c r="C289" s="38">
        <v>0.12</v>
      </c>
      <c r="D289" s="170" t="s">
        <v>366</v>
      </c>
      <c r="E289" s="15" t="s">
        <v>305</v>
      </c>
      <c r="F289" s="191" t="s">
        <v>305</v>
      </c>
      <c r="G289" s="4"/>
      <c r="H289" s="4"/>
      <c r="I289" s="4"/>
      <c r="J289" s="4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9" s="5" customFormat="1">
      <c r="A290" s="197">
        <f t="shared" si="12"/>
        <v>266</v>
      </c>
      <c r="B290" s="164" t="s">
        <v>356</v>
      </c>
      <c r="C290" s="38">
        <v>0.2</v>
      </c>
      <c r="D290" s="170" t="s">
        <v>366</v>
      </c>
      <c r="E290" s="15" t="s">
        <v>305</v>
      </c>
      <c r="F290" s="191" t="s">
        <v>305</v>
      </c>
      <c r="G290" s="4"/>
      <c r="H290" s="4"/>
      <c r="I290" s="4"/>
      <c r="J290" s="4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9" s="5" customFormat="1">
      <c r="A291" s="197">
        <f t="shared" si="12"/>
        <v>267</v>
      </c>
      <c r="B291" s="164" t="s">
        <v>357</v>
      </c>
      <c r="C291" s="38">
        <v>0.66</v>
      </c>
      <c r="D291" s="170" t="s">
        <v>366</v>
      </c>
      <c r="E291" s="15" t="s">
        <v>305</v>
      </c>
      <c r="F291" s="191" t="s">
        <v>305</v>
      </c>
      <c r="G291" s="4"/>
      <c r="H291" s="4"/>
      <c r="I291" s="4"/>
      <c r="J291" s="4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9" s="5" customFormat="1">
      <c r="A292" s="197">
        <f t="shared" si="12"/>
        <v>268</v>
      </c>
      <c r="B292" s="164" t="s">
        <v>358</v>
      </c>
      <c r="C292" s="38">
        <v>0.43</v>
      </c>
      <c r="D292" s="170" t="s">
        <v>366</v>
      </c>
      <c r="E292" s="15" t="s">
        <v>305</v>
      </c>
      <c r="F292" s="191" t="s">
        <v>305</v>
      </c>
      <c r="G292" s="4"/>
      <c r="H292" s="4"/>
      <c r="I292" s="4"/>
      <c r="J292" s="4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9" s="5" customFormat="1">
      <c r="A293" s="197">
        <f t="shared" si="12"/>
        <v>269</v>
      </c>
      <c r="B293" s="164" t="s">
        <v>359</v>
      </c>
      <c r="C293" s="142">
        <v>0.16500000000000001</v>
      </c>
      <c r="D293" s="170" t="s">
        <v>366</v>
      </c>
      <c r="E293" s="15" t="s">
        <v>305</v>
      </c>
      <c r="F293" s="191" t="s">
        <v>305</v>
      </c>
      <c r="G293" s="4"/>
      <c r="H293" s="4"/>
      <c r="I293" s="4"/>
      <c r="J293" s="4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9" s="5" customFormat="1">
      <c r="A294" s="197">
        <f t="shared" si="12"/>
        <v>270</v>
      </c>
      <c r="B294" s="164" t="s">
        <v>360</v>
      </c>
      <c r="C294" s="38">
        <v>0.22</v>
      </c>
      <c r="D294" s="170" t="s">
        <v>366</v>
      </c>
      <c r="E294" s="15" t="s">
        <v>305</v>
      </c>
      <c r="F294" s="191" t="s">
        <v>305</v>
      </c>
      <c r="G294" s="4"/>
      <c r="H294" s="4"/>
      <c r="I294" s="4"/>
      <c r="J294" s="4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9" s="5" customFormat="1">
      <c r="A295" s="197">
        <f t="shared" si="12"/>
        <v>271</v>
      </c>
      <c r="B295" s="164" t="s">
        <v>95</v>
      </c>
      <c r="C295" s="142">
        <v>1.115</v>
      </c>
      <c r="D295" s="170" t="s">
        <v>61</v>
      </c>
      <c r="E295" s="15" t="s">
        <v>305</v>
      </c>
      <c r="F295" s="191" t="s">
        <v>305</v>
      </c>
      <c r="G295" s="4"/>
      <c r="H295" s="4"/>
      <c r="I295" s="4"/>
      <c r="J295" s="4"/>
      <c r="K295" s="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spans="1:59" s="5" customFormat="1">
      <c r="A296" s="197">
        <f t="shared" si="12"/>
        <v>272</v>
      </c>
      <c r="B296" s="164" t="s">
        <v>361</v>
      </c>
      <c r="C296" s="38">
        <v>0.25</v>
      </c>
      <c r="D296" s="170" t="s">
        <v>667</v>
      </c>
      <c r="E296" s="15" t="s">
        <v>305</v>
      </c>
      <c r="F296" s="191" t="s">
        <v>305</v>
      </c>
      <c r="G296" s="4"/>
      <c r="H296" s="4"/>
      <c r="I296" s="4"/>
      <c r="J296" s="4"/>
      <c r="K296" s="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spans="1:59" s="5" customFormat="1">
      <c r="A297" s="197">
        <f t="shared" si="12"/>
        <v>273</v>
      </c>
      <c r="B297" s="9" t="s">
        <v>386</v>
      </c>
      <c r="C297" s="29">
        <v>0.65</v>
      </c>
      <c r="D297" s="14" t="s">
        <v>576</v>
      </c>
      <c r="E297" s="15" t="s">
        <v>305</v>
      </c>
      <c r="F297" s="191" t="s">
        <v>305</v>
      </c>
      <c r="G297" s="4"/>
      <c r="H297" s="4"/>
      <c r="I297" s="4"/>
      <c r="J297" s="4"/>
      <c r="K297" s="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</row>
    <row r="298" spans="1:59" s="5" customFormat="1">
      <c r="A298" s="197">
        <f t="shared" si="12"/>
        <v>274</v>
      </c>
      <c r="B298" s="12" t="s">
        <v>371</v>
      </c>
      <c r="C298" s="29">
        <v>6.6000000000000003E-2</v>
      </c>
      <c r="D298" s="14" t="s">
        <v>576</v>
      </c>
      <c r="E298" s="15" t="s">
        <v>305</v>
      </c>
      <c r="F298" s="191" t="s">
        <v>305</v>
      </c>
      <c r="G298" s="4"/>
      <c r="H298" s="4"/>
      <c r="I298" s="4"/>
      <c r="J298" s="4"/>
      <c r="K298" s="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</row>
    <row r="299" spans="1:59" s="5" customFormat="1">
      <c r="A299" s="197">
        <f t="shared" si="11"/>
        <v>275</v>
      </c>
      <c r="B299" s="159" t="s">
        <v>372</v>
      </c>
      <c r="C299" s="29">
        <v>0.122</v>
      </c>
      <c r="D299" s="14" t="s">
        <v>576</v>
      </c>
      <c r="E299" s="15" t="s">
        <v>305</v>
      </c>
      <c r="F299" s="191" t="s">
        <v>305</v>
      </c>
      <c r="G299" s="4"/>
      <c r="H299" s="4"/>
      <c r="I299" s="4"/>
      <c r="J299" s="4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9" s="5" customFormat="1" ht="14.45" customHeight="1">
      <c r="A300" s="198"/>
      <c r="B300" s="207" t="s">
        <v>682</v>
      </c>
      <c r="C300" s="93"/>
      <c r="D300" s="94"/>
      <c r="E300" s="95"/>
      <c r="F300" s="199"/>
      <c r="G300" s="4"/>
      <c r="H300" s="4"/>
      <c r="I300" s="4"/>
      <c r="J300" s="4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9" s="5" customFormat="1" ht="28.9" customHeight="1">
      <c r="A301" s="197">
        <f>A299+1</f>
        <v>276</v>
      </c>
      <c r="B301" s="12" t="s">
        <v>577</v>
      </c>
      <c r="C301" s="29">
        <v>0.3</v>
      </c>
      <c r="D301" s="14" t="s">
        <v>364</v>
      </c>
      <c r="E301" s="15" t="s">
        <v>304</v>
      </c>
      <c r="F301" s="191" t="s">
        <v>304</v>
      </c>
      <c r="G301" s="4"/>
      <c r="H301" s="4"/>
      <c r="I301" s="4"/>
      <c r="J301" s="4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9" s="5" customFormat="1">
      <c r="A302" s="200">
        <f>A301+1</f>
        <v>277</v>
      </c>
      <c r="B302" s="12" t="s">
        <v>578</v>
      </c>
      <c r="C302" s="29">
        <f>0.882-C301</f>
        <v>0.58200000000000007</v>
      </c>
      <c r="D302" s="14" t="s">
        <v>364</v>
      </c>
      <c r="E302" s="15" t="s">
        <v>305</v>
      </c>
      <c r="F302" s="191" t="s">
        <v>305</v>
      </c>
      <c r="G302" s="4"/>
      <c r="H302" s="4"/>
      <c r="I302" s="4"/>
      <c r="J302" s="4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9" s="5" customFormat="1">
      <c r="A303" s="200">
        <f t="shared" ref="A303:A371" si="13">A302+1</f>
        <v>278</v>
      </c>
      <c r="B303" s="12" t="s">
        <v>166</v>
      </c>
      <c r="C303" s="29">
        <v>0.19</v>
      </c>
      <c r="D303" s="14" t="s">
        <v>13</v>
      </c>
      <c r="E303" s="15" t="s">
        <v>305</v>
      </c>
      <c r="F303" s="191" t="s">
        <v>305</v>
      </c>
      <c r="G303" s="4"/>
      <c r="H303" s="4"/>
      <c r="I303" s="4"/>
      <c r="J303" s="4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9" s="5" customFormat="1">
      <c r="A304" s="201">
        <f t="shared" si="13"/>
        <v>279</v>
      </c>
      <c r="B304" s="9" t="s">
        <v>167</v>
      </c>
      <c r="C304" s="29">
        <v>1.369</v>
      </c>
      <c r="D304" s="14" t="s">
        <v>13</v>
      </c>
      <c r="E304" s="15" t="s">
        <v>305</v>
      </c>
      <c r="F304" s="191" t="s">
        <v>305</v>
      </c>
      <c r="G304" s="4"/>
      <c r="H304" s="4"/>
      <c r="I304" s="4"/>
      <c r="J304" s="4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9" s="5" customFormat="1">
      <c r="A305" s="200">
        <f t="shared" si="13"/>
        <v>280</v>
      </c>
      <c r="B305" s="12" t="s">
        <v>168</v>
      </c>
      <c r="C305" s="29">
        <v>0.34499999999999997</v>
      </c>
      <c r="D305" s="14" t="s">
        <v>662</v>
      </c>
      <c r="E305" s="15" t="s">
        <v>305</v>
      </c>
      <c r="F305" s="191" t="s">
        <v>305</v>
      </c>
      <c r="G305" s="4"/>
      <c r="H305" s="4"/>
      <c r="I305" s="4"/>
      <c r="J305" s="4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9" s="5" customFormat="1">
      <c r="A306" s="200">
        <f t="shared" si="13"/>
        <v>281</v>
      </c>
      <c r="B306" s="12" t="s">
        <v>169</v>
      </c>
      <c r="C306" s="29">
        <v>0.31</v>
      </c>
      <c r="D306" s="14" t="s">
        <v>662</v>
      </c>
      <c r="E306" s="15" t="s">
        <v>305</v>
      </c>
      <c r="F306" s="191" t="s">
        <v>305</v>
      </c>
      <c r="G306" s="4"/>
      <c r="H306" s="4"/>
      <c r="I306" s="4"/>
      <c r="J306" s="4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9" s="5" customFormat="1">
      <c r="A307" s="200">
        <f t="shared" si="13"/>
        <v>282</v>
      </c>
      <c r="B307" s="12" t="s">
        <v>170</v>
      </c>
      <c r="C307" s="29">
        <v>0.24</v>
      </c>
      <c r="D307" s="14" t="s">
        <v>13</v>
      </c>
      <c r="E307" s="15" t="s">
        <v>305</v>
      </c>
      <c r="F307" s="191" t="s">
        <v>305</v>
      </c>
      <c r="G307" s="4"/>
      <c r="H307" s="4"/>
      <c r="I307" s="4"/>
      <c r="J307" s="4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9" s="5" customFormat="1">
      <c r="A308" s="200">
        <f t="shared" si="13"/>
        <v>283</v>
      </c>
      <c r="B308" s="9" t="s">
        <v>171</v>
      </c>
      <c r="C308" s="29">
        <v>0.21</v>
      </c>
      <c r="D308" s="14" t="s">
        <v>13</v>
      </c>
      <c r="E308" s="15" t="s">
        <v>305</v>
      </c>
      <c r="F308" s="191" t="s">
        <v>305</v>
      </c>
      <c r="G308" s="4"/>
      <c r="H308" s="4"/>
      <c r="I308" s="4"/>
      <c r="J308" s="4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9" s="5" customFormat="1">
      <c r="A309" s="200">
        <f t="shared" si="13"/>
        <v>284</v>
      </c>
      <c r="B309" s="12" t="s">
        <v>172</v>
      </c>
      <c r="C309" s="29">
        <v>0.28999999999999998</v>
      </c>
      <c r="D309" s="14" t="s">
        <v>13</v>
      </c>
      <c r="E309" s="15" t="s">
        <v>305</v>
      </c>
      <c r="F309" s="191" t="s">
        <v>305</v>
      </c>
      <c r="G309" s="4"/>
      <c r="H309" s="4"/>
      <c r="I309" s="4"/>
      <c r="J309" s="4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9" s="5" customFormat="1">
      <c r="A310" s="200">
        <f t="shared" si="13"/>
        <v>285</v>
      </c>
      <c r="B310" s="9" t="s">
        <v>173</v>
      </c>
      <c r="C310" s="29">
        <v>0.96499999999999997</v>
      </c>
      <c r="D310" s="14" t="s">
        <v>13</v>
      </c>
      <c r="E310" s="15" t="s">
        <v>305</v>
      </c>
      <c r="F310" s="191" t="s">
        <v>305</v>
      </c>
      <c r="G310" s="4"/>
      <c r="H310" s="4"/>
      <c r="I310" s="4"/>
      <c r="J310" s="4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9" s="5" customFormat="1">
      <c r="A311" s="201">
        <f t="shared" si="13"/>
        <v>286</v>
      </c>
      <c r="B311" s="9" t="s">
        <v>174</v>
      </c>
      <c r="C311" s="29">
        <v>0.45600000000000002</v>
      </c>
      <c r="D311" s="14" t="s">
        <v>13</v>
      </c>
      <c r="E311" s="15" t="s">
        <v>305</v>
      </c>
      <c r="F311" s="191" t="s">
        <v>305</v>
      </c>
      <c r="G311" s="4"/>
      <c r="H311" s="4"/>
      <c r="I311" s="4"/>
      <c r="J311" s="4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9" s="5" customFormat="1">
      <c r="A312" s="200">
        <f t="shared" si="13"/>
        <v>287</v>
      </c>
      <c r="B312" s="9" t="s">
        <v>286</v>
      </c>
      <c r="C312" s="24">
        <v>0.64</v>
      </c>
      <c r="D312" s="22" t="s">
        <v>61</v>
      </c>
      <c r="E312" s="23" t="s">
        <v>304</v>
      </c>
      <c r="F312" s="194" t="s">
        <v>304</v>
      </c>
      <c r="G312" s="4"/>
      <c r="H312" s="4"/>
      <c r="I312" s="4"/>
      <c r="J312" s="4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9" s="5" customFormat="1">
      <c r="A313" s="201">
        <f t="shared" si="13"/>
        <v>288</v>
      </c>
      <c r="B313" s="9" t="s">
        <v>286</v>
      </c>
      <c r="C313" s="24">
        <f>4.57-C312</f>
        <v>3.93</v>
      </c>
      <c r="D313" s="22" t="s">
        <v>13</v>
      </c>
      <c r="E313" s="23" t="s">
        <v>305</v>
      </c>
      <c r="F313" s="194" t="s">
        <v>305</v>
      </c>
      <c r="G313" s="4"/>
      <c r="H313" s="4"/>
      <c r="I313" s="4"/>
      <c r="J313" s="4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9" s="5" customFormat="1">
      <c r="A314" s="200">
        <f t="shared" si="13"/>
        <v>289</v>
      </c>
      <c r="B314" s="12" t="s">
        <v>175</v>
      </c>
      <c r="C314" s="29">
        <v>0.71</v>
      </c>
      <c r="D314" s="14" t="s">
        <v>13</v>
      </c>
      <c r="E314" s="15" t="s">
        <v>305</v>
      </c>
      <c r="F314" s="191" t="s">
        <v>305</v>
      </c>
      <c r="G314" s="4"/>
      <c r="H314" s="4"/>
      <c r="I314" s="4"/>
      <c r="J314" s="4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9" s="5" customFormat="1">
      <c r="A315" s="200">
        <f t="shared" si="13"/>
        <v>290</v>
      </c>
      <c r="B315" s="12" t="s">
        <v>200</v>
      </c>
      <c r="C315" s="29">
        <v>0.28899999999999998</v>
      </c>
      <c r="D315" s="14" t="s">
        <v>13</v>
      </c>
      <c r="E315" s="15" t="s">
        <v>305</v>
      </c>
      <c r="F315" s="191" t="s">
        <v>305</v>
      </c>
      <c r="G315" s="4"/>
      <c r="H315" s="4"/>
      <c r="I315" s="4"/>
      <c r="J315" s="4"/>
      <c r="K315" s="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</row>
    <row r="316" spans="1:59" s="5" customFormat="1">
      <c r="A316" s="200">
        <f t="shared" si="13"/>
        <v>291</v>
      </c>
      <c r="B316" s="9" t="s">
        <v>385</v>
      </c>
      <c r="C316" s="29">
        <v>0.115</v>
      </c>
      <c r="D316" s="14" t="s">
        <v>70</v>
      </c>
      <c r="E316" s="15" t="s">
        <v>305</v>
      </c>
      <c r="F316" s="191" t="s">
        <v>305</v>
      </c>
      <c r="G316" s="4"/>
      <c r="H316" s="4"/>
      <c r="I316" s="4"/>
      <c r="J316" s="4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9" s="5" customFormat="1">
      <c r="A317" s="200">
        <f t="shared" si="13"/>
        <v>292</v>
      </c>
      <c r="B317" s="12" t="s">
        <v>176</v>
      </c>
      <c r="C317" s="28">
        <v>0.13</v>
      </c>
      <c r="D317" s="14" t="s">
        <v>13</v>
      </c>
      <c r="E317" s="15" t="s">
        <v>305</v>
      </c>
      <c r="F317" s="191" t="s">
        <v>305</v>
      </c>
      <c r="G317" s="4"/>
      <c r="H317" s="4"/>
      <c r="I317" s="4"/>
      <c r="J317" s="4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9" s="5" customFormat="1">
      <c r="A318" s="200">
        <f t="shared" si="13"/>
        <v>293</v>
      </c>
      <c r="B318" s="12" t="s">
        <v>201</v>
      </c>
      <c r="C318" s="29">
        <v>0.47</v>
      </c>
      <c r="D318" s="14" t="s">
        <v>13</v>
      </c>
      <c r="E318" s="15" t="s">
        <v>305</v>
      </c>
      <c r="F318" s="191" t="s">
        <v>305</v>
      </c>
      <c r="G318" s="4"/>
      <c r="H318" s="4"/>
      <c r="I318" s="4"/>
      <c r="J318" s="4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9" s="5" customFormat="1">
      <c r="A319" s="200">
        <f t="shared" si="13"/>
        <v>294</v>
      </c>
      <c r="B319" s="12" t="s">
        <v>202</v>
      </c>
      <c r="C319" s="29">
        <v>0.36</v>
      </c>
      <c r="D319" s="14" t="s">
        <v>13</v>
      </c>
      <c r="E319" s="15" t="s">
        <v>305</v>
      </c>
      <c r="F319" s="191" t="s">
        <v>305</v>
      </c>
      <c r="G319" s="4"/>
      <c r="H319" s="4"/>
      <c r="I319" s="4"/>
      <c r="J319" s="4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9" s="5" customFormat="1">
      <c r="A320" s="200">
        <f>A353+1</f>
        <v>328</v>
      </c>
      <c r="B320" s="12" t="s">
        <v>178</v>
      </c>
      <c r="C320" s="29">
        <v>0.32</v>
      </c>
      <c r="D320" s="14" t="s">
        <v>13</v>
      </c>
      <c r="E320" s="15" t="s">
        <v>305</v>
      </c>
      <c r="F320" s="191" t="s">
        <v>305</v>
      </c>
      <c r="G320" s="4"/>
      <c r="H320" s="4"/>
      <c r="I320" s="4"/>
      <c r="J320" s="4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9" s="5" customFormat="1">
      <c r="A321" s="200">
        <f>A319+1</f>
        <v>295</v>
      </c>
      <c r="B321" s="12" t="s">
        <v>203</v>
      </c>
      <c r="C321" s="29">
        <v>0.64</v>
      </c>
      <c r="D321" s="14" t="s">
        <v>13</v>
      </c>
      <c r="E321" s="15" t="s">
        <v>305</v>
      </c>
      <c r="F321" s="191" t="s">
        <v>305</v>
      </c>
      <c r="G321" s="4"/>
      <c r="H321" s="4"/>
      <c r="I321" s="4"/>
      <c r="J321" s="4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9" s="5" customFormat="1">
      <c r="A322" s="200">
        <f t="shared" si="13"/>
        <v>296</v>
      </c>
      <c r="B322" s="12" t="s">
        <v>204</v>
      </c>
      <c r="C322" s="29">
        <v>0.1</v>
      </c>
      <c r="D322" s="14" t="s">
        <v>13</v>
      </c>
      <c r="E322" s="15" t="s">
        <v>305</v>
      </c>
      <c r="F322" s="191" t="s">
        <v>305</v>
      </c>
      <c r="G322" s="4"/>
      <c r="H322" s="4"/>
      <c r="I322" s="4"/>
      <c r="J322" s="4"/>
      <c r="K322" s="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</row>
    <row r="323" spans="1:59" s="5" customFormat="1">
      <c r="A323" s="200">
        <f t="shared" si="13"/>
        <v>297</v>
      </c>
      <c r="B323" s="12" t="s">
        <v>179</v>
      </c>
      <c r="C323" s="29">
        <v>0.27</v>
      </c>
      <c r="D323" s="14" t="s">
        <v>13</v>
      </c>
      <c r="E323" s="15" t="s">
        <v>305</v>
      </c>
      <c r="F323" s="191" t="s">
        <v>305</v>
      </c>
      <c r="G323" s="4"/>
      <c r="H323" s="4"/>
      <c r="I323" s="4"/>
      <c r="J323" s="4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9" s="5" customFormat="1">
      <c r="A324" s="200">
        <f t="shared" si="13"/>
        <v>298</v>
      </c>
      <c r="B324" s="9" t="s">
        <v>180</v>
      </c>
      <c r="C324" s="29">
        <v>0.25</v>
      </c>
      <c r="D324" s="14" t="s">
        <v>13</v>
      </c>
      <c r="E324" s="15" t="s">
        <v>305</v>
      </c>
      <c r="F324" s="191" t="s">
        <v>305</v>
      </c>
      <c r="G324" s="4"/>
      <c r="H324" s="4"/>
      <c r="I324" s="4"/>
      <c r="J324" s="4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9" s="5" customFormat="1">
      <c r="A325" s="200">
        <f t="shared" si="13"/>
        <v>299</v>
      </c>
      <c r="B325" s="9" t="s">
        <v>384</v>
      </c>
      <c r="C325" s="29">
        <v>0.16</v>
      </c>
      <c r="D325" s="14" t="s">
        <v>70</v>
      </c>
      <c r="E325" s="15" t="s">
        <v>305</v>
      </c>
      <c r="F325" s="191" t="s">
        <v>305</v>
      </c>
      <c r="G325" s="4"/>
      <c r="H325" s="4"/>
      <c r="I325" s="4"/>
      <c r="J325" s="4"/>
      <c r="K325" s="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spans="1:59" s="5" customFormat="1">
      <c r="A326" s="200">
        <f t="shared" si="13"/>
        <v>300</v>
      </c>
      <c r="B326" s="12" t="s">
        <v>181</v>
      </c>
      <c r="C326" s="29">
        <v>0.37</v>
      </c>
      <c r="D326" s="14" t="s">
        <v>13</v>
      </c>
      <c r="E326" s="15" t="s">
        <v>305</v>
      </c>
      <c r="F326" s="191" t="s">
        <v>305</v>
      </c>
      <c r="G326" s="4"/>
      <c r="H326" s="4"/>
      <c r="I326" s="4"/>
      <c r="J326" s="4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9" s="5" customFormat="1">
      <c r="A327" s="200">
        <f t="shared" si="13"/>
        <v>301</v>
      </c>
      <c r="B327" s="9" t="s">
        <v>383</v>
      </c>
      <c r="C327" s="29">
        <v>0.14000000000000001</v>
      </c>
      <c r="D327" s="14" t="s">
        <v>366</v>
      </c>
      <c r="E327" s="15" t="s">
        <v>305</v>
      </c>
      <c r="F327" s="191" t="s">
        <v>305</v>
      </c>
      <c r="G327" s="4"/>
      <c r="H327" s="4"/>
      <c r="I327" s="4"/>
      <c r="J327" s="4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9" s="5" customFormat="1">
      <c r="A328" s="200">
        <f t="shared" si="13"/>
        <v>302</v>
      </c>
      <c r="B328" s="12" t="s">
        <v>182</v>
      </c>
      <c r="C328" s="29">
        <v>0.3</v>
      </c>
      <c r="D328" s="14" t="s">
        <v>13</v>
      </c>
      <c r="E328" s="15" t="s">
        <v>305</v>
      </c>
      <c r="F328" s="191" t="s">
        <v>305</v>
      </c>
      <c r="G328" s="4"/>
      <c r="H328" s="4"/>
      <c r="I328" s="4"/>
      <c r="J328" s="4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9" s="5" customFormat="1">
      <c r="A329" s="200">
        <f t="shared" si="13"/>
        <v>303</v>
      </c>
      <c r="B329" s="12" t="s">
        <v>205</v>
      </c>
      <c r="C329" s="29">
        <v>0.19</v>
      </c>
      <c r="D329" s="14" t="s">
        <v>13</v>
      </c>
      <c r="E329" s="15" t="s">
        <v>305</v>
      </c>
      <c r="F329" s="191" t="s">
        <v>305</v>
      </c>
      <c r="G329" s="4"/>
      <c r="H329" s="4"/>
      <c r="I329" s="4"/>
      <c r="J329" s="4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</row>
    <row r="330" spans="1:59" s="5" customFormat="1" ht="14.45" customHeight="1">
      <c r="A330" s="200">
        <f t="shared" si="13"/>
        <v>304</v>
      </c>
      <c r="B330" s="9" t="s">
        <v>183</v>
      </c>
      <c r="C330" s="29">
        <v>0.35</v>
      </c>
      <c r="D330" s="14" t="s">
        <v>13</v>
      </c>
      <c r="E330" s="15" t="s">
        <v>305</v>
      </c>
      <c r="F330" s="191" t="s">
        <v>305</v>
      </c>
      <c r="G330" s="4"/>
      <c r="H330" s="4"/>
      <c r="I330" s="4"/>
      <c r="J330" s="4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</row>
    <row r="331" spans="1:59" s="5" customFormat="1">
      <c r="A331" s="200">
        <f t="shared" si="13"/>
        <v>305</v>
      </c>
      <c r="B331" s="12" t="s">
        <v>184</v>
      </c>
      <c r="C331" s="29">
        <v>0.21</v>
      </c>
      <c r="D331" s="14" t="s">
        <v>13</v>
      </c>
      <c r="E331" s="15" t="s">
        <v>305</v>
      </c>
      <c r="F331" s="191" t="s">
        <v>305</v>
      </c>
      <c r="G331" s="4"/>
      <c r="H331" s="4"/>
      <c r="I331" s="4"/>
      <c r="J331" s="4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</row>
    <row r="332" spans="1:59" s="5" customFormat="1">
      <c r="A332" s="200">
        <f t="shared" si="13"/>
        <v>306</v>
      </c>
      <c r="B332" s="9" t="s">
        <v>185</v>
      </c>
      <c r="C332" s="29">
        <v>0.23</v>
      </c>
      <c r="D332" s="14" t="s">
        <v>13</v>
      </c>
      <c r="E332" s="15" t="s">
        <v>305</v>
      </c>
      <c r="F332" s="191" t="s">
        <v>305</v>
      </c>
      <c r="G332" s="4"/>
      <c r="H332" s="4"/>
      <c r="I332" s="4"/>
      <c r="J332" s="4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</row>
    <row r="333" spans="1:59" s="5" customFormat="1">
      <c r="A333" s="200">
        <f t="shared" si="13"/>
        <v>307</v>
      </c>
      <c r="B333" s="12" t="s">
        <v>186</v>
      </c>
      <c r="C333" s="29">
        <v>0.32</v>
      </c>
      <c r="D333" s="14" t="s">
        <v>662</v>
      </c>
      <c r="E333" s="15" t="s">
        <v>305</v>
      </c>
      <c r="F333" s="191" t="s">
        <v>305</v>
      </c>
      <c r="G333" s="4"/>
      <c r="H333" s="4"/>
      <c r="I333" s="4"/>
      <c r="J333" s="4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9" s="5" customFormat="1">
      <c r="A334" s="200">
        <f t="shared" si="13"/>
        <v>308</v>
      </c>
      <c r="B334" s="12" t="s">
        <v>329</v>
      </c>
      <c r="C334" s="29">
        <v>0.32</v>
      </c>
      <c r="D334" s="14" t="s">
        <v>13</v>
      </c>
      <c r="E334" s="15" t="s">
        <v>305</v>
      </c>
      <c r="F334" s="191" t="s">
        <v>305</v>
      </c>
      <c r="G334" s="4"/>
      <c r="H334" s="4"/>
      <c r="I334" s="4"/>
      <c r="J334" s="4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9" s="5" customFormat="1">
      <c r="A335" s="200">
        <f t="shared" si="13"/>
        <v>309</v>
      </c>
      <c r="B335" s="12" t="s">
        <v>382</v>
      </c>
      <c r="C335" s="29">
        <v>0.30599999999999999</v>
      </c>
      <c r="D335" s="14" t="s">
        <v>70</v>
      </c>
      <c r="E335" s="15" t="s">
        <v>305</v>
      </c>
      <c r="F335" s="191" t="s">
        <v>305</v>
      </c>
      <c r="G335" s="4"/>
      <c r="H335" s="4"/>
      <c r="I335" s="4"/>
      <c r="J335" s="4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9" s="5" customFormat="1">
      <c r="A336" s="200">
        <f t="shared" si="13"/>
        <v>310</v>
      </c>
      <c r="B336" s="12" t="s">
        <v>206</v>
      </c>
      <c r="C336" s="29">
        <v>0.27</v>
      </c>
      <c r="D336" s="14" t="s">
        <v>662</v>
      </c>
      <c r="E336" s="15" t="s">
        <v>305</v>
      </c>
      <c r="F336" s="191" t="s">
        <v>305</v>
      </c>
      <c r="G336" s="4"/>
      <c r="H336" s="4"/>
      <c r="I336" s="4"/>
      <c r="J336" s="4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9" s="5" customFormat="1">
      <c r="A337" s="200">
        <f t="shared" si="13"/>
        <v>311</v>
      </c>
      <c r="B337" s="165" t="s">
        <v>220</v>
      </c>
      <c r="C337" s="29">
        <v>1.476</v>
      </c>
      <c r="D337" s="22" t="s">
        <v>61</v>
      </c>
      <c r="E337" s="15" t="s">
        <v>304</v>
      </c>
      <c r="F337" s="191" t="s">
        <v>304</v>
      </c>
      <c r="G337" s="4"/>
      <c r="H337" s="4"/>
      <c r="I337" s="4"/>
      <c r="J337" s="4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9" s="5" customFormat="1">
      <c r="A338" s="200">
        <f t="shared" si="13"/>
        <v>312</v>
      </c>
      <c r="B338" s="165" t="s">
        <v>641</v>
      </c>
      <c r="C338" s="29">
        <v>1.89</v>
      </c>
      <c r="D338" s="22" t="s">
        <v>61</v>
      </c>
      <c r="E338" s="15" t="s">
        <v>304</v>
      </c>
      <c r="F338" s="191" t="s">
        <v>304</v>
      </c>
      <c r="G338" s="4"/>
      <c r="H338" s="4"/>
      <c r="I338" s="4"/>
      <c r="J338" s="4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9" s="5" customFormat="1">
      <c r="A339" s="200">
        <f t="shared" si="13"/>
        <v>313</v>
      </c>
      <c r="B339" s="9" t="s">
        <v>207</v>
      </c>
      <c r="C339" s="29">
        <v>0.61</v>
      </c>
      <c r="D339" s="14" t="s">
        <v>662</v>
      </c>
      <c r="E339" s="15" t="s">
        <v>305</v>
      </c>
      <c r="F339" s="191" t="s">
        <v>305</v>
      </c>
      <c r="G339" s="4"/>
      <c r="H339" s="4"/>
      <c r="I339" s="4"/>
      <c r="J339" s="4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9" s="5" customFormat="1">
      <c r="A340" s="200">
        <f>A339+1</f>
        <v>314</v>
      </c>
      <c r="B340" s="12" t="s">
        <v>285</v>
      </c>
      <c r="C340" s="32">
        <v>0.03</v>
      </c>
      <c r="D340" s="22" t="s">
        <v>13</v>
      </c>
      <c r="E340" s="23" t="s">
        <v>305</v>
      </c>
      <c r="F340" s="194" t="s">
        <v>305</v>
      </c>
      <c r="G340" s="4"/>
      <c r="H340" s="4"/>
      <c r="I340" s="4"/>
      <c r="J340" s="4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9" s="5" customFormat="1">
      <c r="A341" s="200">
        <f t="shared" ref="A341:A342" si="14">A340+1</f>
        <v>315</v>
      </c>
      <c r="B341" s="12" t="s">
        <v>284</v>
      </c>
      <c r="C341" s="32">
        <v>0.61</v>
      </c>
      <c r="D341" s="22" t="s">
        <v>13</v>
      </c>
      <c r="E341" s="23" t="s">
        <v>305</v>
      </c>
      <c r="F341" s="194" t="s">
        <v>305</v>
      </c>
      <c r="G341" s="4"/>
      <c r="H341" s="4"/>
      <c r="I341" s="4"/>
      <c r="J341" s="4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9" s="5" customFormat="1">
      <c r="A342" s="200">
        <f t="shared" si="14"/>
        <v>316</v>
      </c>
      <c r="B342" s="12" t="s">
        <v>187</v>
      </c>
      <c r="C342" s="29">
        <v>0.22500000000000001</v>
      </c>
      <c r="D342" s="14" t="s">
        <v>13</v>
      </c>
      <c r="E342" s="15" t="s">
        <v>305</v>
      </c>
      <c r="F342" s="191" t="s">
        <v>305</v>
      </c>
      <c r="G342" s="4"/>
      <c r="H342" s="4"/>
      <c r="I342" s="4"/>
      <c r="J342" s="4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9" s="5" customFormat="1">
      <c r="A343" s="200">
        <f t="shared" si="13"/>
        <v>317</v>
      </c>
      <c r="B343" s="12" t="s">
        <v>208</v>
      </c>
      <c r="C343" s="29">
        <v>0.34</v>
      </c>
      <c r="D343" s="14" t="s">
        <v>13</v>
      </c>
      <c r="E343" s="15" t="s">
        <v>305</v>
      </c>
      <c r="F343" s="191" t="s">
        <v>305</v>
      </c>
      <c r="G343" s="4"/>
      <c r="H343" s="4"/>
      <c r="I343" s="4"/>
      <c r="J343" s="4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9" s="5" customFormat="1">
      <c r="A344" s="200">
        <f t="shared" si="13"/>
        <v>318</v>
      </c>
      <c r="B344" s="9" t="s">
        <v>209</v>
      </c>
      <c r="C344" s="29">
        <v>0.28000000000000003</v>
      </c>
      <c r="D344" s="14" t="s">
        <v>13</v>
      </c>
      <c r="E344" s="15" t="s">
        <v>305</v>
      </c>
      <c r="F344" s="191" t="s">
        <v>305</v>
      </c>
      <c r="G344" s="4"/>
      <c r="H344" s="4"/>
      <c r="I344" s="4"/>
      <c r="J344" s="4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9" s="5" customFormat="1">
      <c r="A345" s="200">
        <f t="shared" si="13"/>
        <v>319</v>
      </c>
      <c r="B345" s="9" t="s">
        <v>210</v>
      </c>
      <c r="C345" s="29">
        <v>0.18</v>
      </c>
      <c r="D345" s="14" t="s">
        <v>13</v>
      </c>
      <c r="E345" s="15" t="s">
        <v>305</v>
      </c>
      <c r="F345" s="191" t="s">
        <v>305</v>
      </c>
      <c r="G345" s="4"/>
      <c r="H345" s="4"/>
      <c r="I345" s="4"/>
      <c r="J345" s="4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9" s="5" customFormat="1">
      <c r="A346" s="200">
        <f t="shared" si="13"/>
        <v>320</v>
      </c>
      <c r="B346" s="12" t="s">
        <v>211</v>
      </c>
      <c r="C346" s="29">
        <v>0.12</v>
      </c>
      <c r="D346" s="14" t="s">
        <v>13</v>
      </c>
      <c r="E346" s="15" t="s">
        <v>305</v>
      </c>
      <c r="F346" s="191" t="s">
        <v>305</v>
      </c>
      <c r="G346" s="4"/>
      <c r="H346" s="4"/>
      <c r="I346" s="4"/>
      <c r="J346" s="4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9" s="5" customFormat="1" ht="16.149999999999999" customHeight="1">
      <c r="A347" s="200">
        <f t="shared" si="13"/>
        <v>321</v>
      </c>
      <c r="B347" s="12" t="s">
        <v>212</v>
      </c>
      <c r="C347" s="29">
        <v>0.104</v>
      </c>
      <c r="D347" s="14" t="s">
        <v>13</v>
      </c>
      <c r="E347" s="15" t="s">
        <v>305</v>
      </c>
      <c r="F347" s="191" t="s">
        <v>305</v>
      </c>
      <c r="G347" s="4"/>
      <c r="H347" s="4"/>
      <c r="I347" s="4"/>
      <c r="J347" s="4"/>
      <c r="K347" s="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</row>
    <row r="348" spans="1:59" s="5" customFormat="1">
      <c r="A348" s="200">
        <f t="shared" si="13"/>
        <v>322</v>
      </c>
      <c r="B348" s="12" t="s">
        <v>381</v>
      </c>
      <c r="C348" s="29">
        <v>0.24</v>
      </c>
      <c r="D348" s="14" t="s">
        <v>666</v>
      </c>
      <c r="E348" s="15" t="s">
        <v>305</v>
      </c>
      <c r="F348" s="191" t="s">
        <v>305</v>
      </c>
      <c r="G348" s="4"/>
      <c r="H348" s="4"/>
      <c r="I348" s="4"/>
      <c r="J348" s="4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9" s="5" customFormat="1">
      <c r="A349" s="200">
        <f t="shared" si="13"/>
        <v>323</v>
      </c>
      <c r="B349" s="9" t="s">
        <v>213</v>
      </c>
      <c r="C349" s="29">
        <v>0.31</v>
      </c>
      <c r="D349" s="14" t="s">
        <v>662</v>
      </c>
      <c r="E349" s="15" t="s">
        <v>305</v>
      </c>
      <c r="F349" s="191" t="s">
        <v>305</v>
      </c>
      <c r="G349" s="4"/>
      <c r="H349" s="4"/>
      <c r="I349" s="4"/>
      <c r="J349" s="4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9" s="5" customFormat="1" ht="13.9" customHeight="1">
      <c r="A350" s="200">
        <f t="shared" si="13"/>
        <v>324</v>
      </c>
      <c r="B350" s="12" t="s">
        <v>188</v>
      </c>
      <c r="C350" s="28">
        <v>0.24</v>
      </c>
      <c r="D350" s="14" t="s">
        <v>662</v>
      </c>
      <c r="E350" s="15" t="s">
        <v>305</v>
      </c>
      <c r="F350" s="191" t="s">
        <v>305</v>
      </c>
      <c r="G350" s="4"/>
      <c r="H350" s="4"/>
      <c r="I350" s="4"/>
      <c r="J350" s="4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9" s="5" customFormat="1">
      <c r="A351" s="200">
        <f t="shared" si="13"/>
        <v>325</v>
      </c>
      <c r="B351" s="12" t="s">
        <v>189</v>
      </c>
      <c r="C351" s="29">
        <v>0.18</v>
      </c>
      <c r="D351" s="14" t="s">
        <v>13</v>
      </c>
      <c r="E351" s="15" t="s">
        <v>305</v>
      </c>
      <c r="F351" s="191" t="s">
        <v>305</v>
      </c>
      <c r="G351" s="4"/>
      <c r="H351" s="4"/>
      <c r="I351" s="4"/>
      <c r="J351" s="4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9" s="5" customFormat="1">
      <c r="A352" s="200">
        <f t="shared" si="13"/>
        <v>326</v>
      </c>
      <c r="B352" s="12" t="s">
        <v>214</v>
      </c>
      <c r="C352" s="29">
        <v>0.25</v>
      </c>
      <c r="D352" s="14" t="s">
        <v>13</v>
      </c>
      <c r="E352" s="15" t="s">
        <v>305</v>
      </c>
      <c r="F352" s="191" t="s">
        <v>305</v>
      </c>
      <c r="G352" s="4"/>
      <c r="H352" s="4"/>
      <c r="I352" s="4"/>
      <c r="J352" s="4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9" s="5" customFormat="1">
      <c r="A353" s="200">
        <f t="shared" si="13"/>
        <v>327</v>
      </c>
      <c r="B353" s="12" t="s">
        <v>177</v>
      </c>
      <c r="C353" s="29">
        <v>0.42</v>
      </c>
      <c r="D353" s="14" t="s">
        <v>13</v>
      </c>
      <c r="E353" s="15" t="s">
        <v>305</v>
      </c>
      <c r="F353" s="191" t="s">
        <v>305</v>
      </c>
      <c r="G353" s="4"/>
      <c r="H353" s="4"/>
      <c r="I353" s="4"/>
      <c r="J353" s="4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9" s="5" customFormat="1">
      <c r="A354" s="200">
        <f t="shared" si="13"/>
        <v>328</v>
      </c>
      <c r="B354" s="12" t="s">
        <v>190</v>
      </c>
      <c r="C354" s="29">
        <v>1.276</v>
      </c>
      <c r="D354" s="14" t="s">
        <v>13</v>
      </c>
      <c r="E354" s="15" t="s">
        <v>305</v>
      </c>
      <c r="F354" s="191" t="s">
        <v>305</v>
      </c>
      <c r="G354" s="4"/>
      <c r="H354" s="4"/>
      <c r="I354" s="4"/>
      <c r="J354" s="4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9" s="5" customFormat="1">
      <c r="A355" s="200">
        <f t="shared" si="13"/>
        <v>329</v>
      </c>
      <c r="B355" s="12" t="s">
        <v>215</v>
      </c>
      <c r="C355" s="29">
        <v>0.28999999999999998</v>
      </c>
      <c r="D355" s="14" t="s">
        <v>13</v>
      </c>
      <c r="E355" s="15" t="s">
        <v>305</v>
      </c>
      <c r="F355" s="191" t="s">
        <v>305</v>
      </c>
      <c r="G355" s="4"/>
      <c r="H355" s="4"/>
      <c r="I355" s="4"/>
      <c r="J355" s="4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9" s="5" customFormat="1">
      <c r="A356" s="200">
        <f t="shared" si="13"/>
        <v>330</v>
      </c>
      <c r="B356" s="12" t="s">
        <v>216</v>
      </c>
      <c r="C356" s="29">
        <v>0.2</v>
      </c>
      <c r="D356" s="14" t="s">
        <v>13</v>
      </c>
      <c r="E356" s="15" t="s">
        <v>305</v>
      </c>
      <c r="F356" s="191" t="s">
        <v>305</v>
      </c>
      <c r="G356" s="4"/>
      <c r="H356" s="4"/>
      <c r="I356" s="4"/>
      <c r="J356" s="4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9" s="5" customFormat="1">
      <c r="A357" s="200">
        <f t="shared" si="13"/>
        <v>331</v>
      </c>
      <c r="B357" s="9" t="s">
        <v>191</v>
      </c>
      <c r="C357" s="29">
        <v>0.21</v>
      </c>
      <c r="D357" s="14" t="s">
        <v>13</v>
      </c>
      <c r="E357" s="15" t="s">
        <v>305</v>
      </c>
      <c r="F357" s="191" t="s">
        <v>305</v>
      </c>
      <c r="G357" s="4"/>
      <c r="H357" s="4"/>
      <c r="I357" s="4"/>
      <c r="J357" s="4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9" s="5" customFormat="1">
      <c r="A358" s="200">
        <f t="shared" si="13"/>
        <v>332</v>
      </c>
      <c r="B358" s="12" t="s">
        <v>217</v>
      </c>
      <c r="C358" s="29">
        <v>0.31</v>
      </c>
      <c r="D358" s="14" t="s">
        <v>13</v>
      </c>
      <c r="E358" s="15" t="s">
        <v>305</v>
      </c>
      <c r="F358" s="191" t="s">
        <v>305</v>
      </c>
      <c r="G358" s="4"/>
      <c r="H358" s="4"/>
      <c r="I358" s="4"/>
      <c r="J358" s="4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9" s="5" customFormat="1">
      <c r="A359" s="200">
        <f t="shared" si="13"/>
        <v>333</v>
      </c>
      <c r="B359" s="12" t="s">
        <v>192</v>
      </c>
      <c r="C359" s="29">
        <v>0.26</v>
      </c>
      <c r="D359" s="14" t="s">
        <v>13</v>
      </c>
      <c r="E359" s="15" t="s">
        <v>305</v>
      </c>
      <c r="F359" s="191" t="s">
        <v>305</v>
      </c>
      <c r="G359" s="4"/>
      <c r="H359" s="4"/>
      <c r="I359" s="4"/>
      <c r="J359" s="4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9" s="5" customFormat="1">
      <c r="A360" s="200">
        <f t="shared" si="13"/>
        <v>334</v>
      </c>
      <c r="B360" s="12" t="s">
        <v>193</v>
      </c>
      <c r="C360" s="29">
        <v>0.26700000000000002</v>
      </c>
      <c r="D360" s="14" t="s">
        <v>662</v>
      </c>
      <c r="E360" s="15" t="s">
        <v>305</v>
      </c>
      <c r="F360" s="191" t="s">
        <v>305</v>
      </c>
      <c r="G360" s="4"/>
      <c r="H360" s="4"/>
      <c r="I360" s="4"/>
      <c r="J360" s="4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9" s="5" customFormat="1">
      <c r="A361" s="200">
        <f t="shared" si="13"/>
        <v>335</v>
      </c>
      <c r="B361" s="9" t="s">
        <v>288</v>
      </c>
      <c r="C361" s="32">
        <v>2.42</v>
      </c>
      <c r="D361" s="22" t="s">
        <v>13</v>
      </c>
      <c r="E361" s="23" t="s">
        <v>305</v>
      </c>
      <c r="F361" s="194" t="s">
        <v>305</v>
      </c>
      <c r="G361" s="4"/>
      <c r="H361" s="4"/>
      <c r="I361" s="4"/>
      <c r="J361" s="4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9" s="5" customFormat="1">
      <c r="A362" s="200">
        <f t="shared" si="13"/>
        <v>336</v>
      </c>
      <c r="B362" s="9" t="s">
        <v>194</v>
      </c>
      <c r="C362" s="29">
        <v>0.95499999999999996</v>
      </c>
      <c r="D362" s="22" t="s">
        <v>61</v>
      </c>
      <c r="E362" s="15" t="s">
        <v>304</v>
      </c>
      <c r="F362" s="191" t="s">
        <v>304</v>
      </c>
      <c r="G362" s="4"/>
      <c r="H362" s="4"/>
      <c r="I362" s="4"/>
      <c r="J362" s="4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9" s="5" customFormat="1">
      <c r="A363" s="200">
        <f t="shared" si="13"/>
        <v>337</v>
      </c>
      <c r="B363" s="12" t="s">
        <v>283</v>
      </c>
      <c r="C363" s="32">
        <v>0.42</v>
      </c>
      <c r="D363" s="22" t="s">
        <v>13</v>
      </c>
      <c r="E363" s="23" t="s">
        <v>305</v>
      </c>
      <c r="F363" s="194" t="s">
        <v>305</v>
      </c>
      <c r="G363" s="4"/>
      <c r="H363" s="4"/>
      <c r="I363" s="4"/>
      <c r="J363" s="4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9" s="5" customFormat="1">
      <c r="A364" s="200">
        <f t="shared" si="13"/>
        <v>338</v>
      </c>
      <c r="B364" s="9" t="s">
        <v>218</v>
      </c>
      <c r="C364" s="29">
        <v>0.13</v>
      </c>
      <c r="D364" s="14" t="s">
        <v>13</v>
      </c>
      <c r="E364" s="15" t="s">
        <v>305</v>
      </c>
      <c r="F364" s="191" t="s">
        <v>305</v>
      </c>
      <c r="G364" s="4"/>
      <c r="H364" s="4"/>
      <c r="I364" s="4"/>
      <c r="J364" s="4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9" s="5" customFormat="1">
      <c r="A365" s="200">
        <f t="shared" si="13"/>
        <v>339</v>
      </c>
      <c r="B365" s="12" t="s">
        <v>195</v>
      </c>
      <c r="C365" s="29">
        <v>0.23</v>
      </c>
      <c r="D365" s="14" t="s">
        <v>13</v>
      </c>
      <c r="E365" s="15" t="s">
        <v>305</v>
      </c>
      <c r="F365" s="191" t="s">
        <v>305</v>
      </c>
      <c r="G365" s="4"/>
      <c r="H365" s="4"/>
      <c r="I365" s="4"/>
      <c r="J365" s="4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9" s="5" customFormat="1">
      <c r="A366" s="201">
        <f t="shared" si="13"/>
        <v>340</v>
      </c>
      <c r="B366" s="12" t="s">
        <v>196</v>
      </c>
      <c r="C366" s="29">
        <v>0.35099999999999998</v>
      </c>
      <c r="D366" s="14" t="s">
        <v>13</v>
      </c>
      <c r="E366" s="15" t="s">
        <v>305</v>
      </c>
      <c r="F366" s="191" t="s">
        <v>305</v>
      </c>
      <c r="G366" s="4"/>
      <c r="H366" s="4"/>
      <c r="I366" s="4"/>
      <c r="J366" s="4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9" s="5" customFormat="1" ht="15" customHeight="1">
      <c r="A367" s="201">
        <f t="shared" si="13"/>
        <v>341</v>
      </c>
      <c r="B367" s="12" t="s">
        <v>219</v>
      </c>
      <c r="C367" s="29">
        <v>0.08</v>
      </c>
      <c r="D367" s="14" t="s">
        <v>13</v>
      </c>
      <c r="E367" s="15" t="s">
        <v>305</v>
      </c>
      <c r="F367" s="191" t="s">
        <v>305</v>
      </c>
      <c r="G367" s="4"/>
      <c r="H367" s="4"/>
      <c r="I367" s="4"/>
      <c r="J367" s="4"/>
      <c r="K367" s="4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</row>
    <row r="368" spans="1:59" s="5" customFormat="1" ht="13.9" customHeight="1">
      <c r="A368" s="201">
        <f t="shared" si="13"/>
        <v>342</v>
      </c>
      <c r="B368" s="12" t="s">
        <v>380</v>
      </c>
      <c r="C368" s="29">
        <v>0.34499999999999997</v>
      </c>
      <c r="D368" s="14" t="s">
        <v>70</v>
      </c>
      <c r="E368" s="15" t="s">
        <v>305</v>
      </c>
      <c r="F368" s="191" t="s">
        <v>305</v>
      </c>
      <c r="G368" s="4"/>
      <c r="H368" s="4"/>
      <c r="I368" s="4"/>
      <c r="J368" s="4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s="5" customFormat="1">
      <c r="A369" s="201">
        <f t="shared" si="13"/>
        <v>343</v>
      </c>
      <c r="B369" s="12" t="s">
        <v>197</v>
      </c>
      <c r="C369" s="28">
        <v>0.14000000000000001</v>
      </c>
      <c r="D369" s="14" t="s">
        <v>13</v>
      </c>
      <c r="E369" s="15" t="s">
        <v>305</v>
      </c>
      <c r="F369" s="191" t="s">
        <v>305</v>
      </c>
      <c r="G369" s="4"/>
      <c r="H369" s="4"/>
      <c r="I369" s="4"/>
      <c r="J369" s="4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s="5" customFormat="1">
      <c r="A370" s="201">
        <f t="shared" si="13"/>
        <v>344</v>
      </c>
      <c r="B370" s="9" t="s">
        <v>198</v>
      </c>
      <c r="C370" s="29">
        <v>0.26200000000000001</v>
      </c>
      <c r="D370" s="14" t="s">
        <v>13</v>
      </c>
      <c r="E370" s="15" t="s">
        <v>305</v>
      </c>
      <c r="F370" s="191" t="s">
        <v>305</v>
      </c>
      <c r="G370" s="4"/>
      <c r="H370" s="4"/>
      <c r="I370" s="4"/>
      <c r="J370" s="4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s="5" customFormat="1">
      <c r="A371" s="201">
        <f t="shared" si="13"/>
        <v>345</v>
      </c>
      <c r="B371" s="12" t="s">
        <v>199</v>
      </c>
      <c r="C371" s="29">
        <v>0.3</v>
      </c>
      <c r="D371" s="14" t="s">
        <v>662</v>
      </c>
      <c r="E371" s="15" t="s">
        <v>305</v>
      </c>
      <c r="F371" s="191" t="s">
        <v>305</v>
      </c>
      <c r="G371" s="4"/>
      <c r="H371" s="4"/>
      <c r="I371" s="4"/>
      <c r="J371" s="4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s="5" customFormat="1" ht="14.45" customHeight="1">
      <c r="A372" s="198"/>
      <c r="B372" s="207" t="s">
        <v>683</v>
      </c>
      <c r="C372" s="93"/>
      <c r="D372" s="94"/>
      <c r="E372" s="95"/>
      <c r="F372" s="199"/>
      <c r="G372" s="4"/>
      <c r="H372" s="4"/>
      <c r="I372" s="4"/>
      <c r="J372" s="4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s="1" customFormat="1">
      <c r="A373" s="197">
        <f>A371+1</f>
        <v>346</v>
      </c>
      <c r="B373" s="12" t="s">
        <v>289</v>
      </c>
      <c r="C373" s="32">
        <v>0.68</v>
      </c>
      <c r="D373" s="22" t="s">
        <v>13</v>
      </c>
      <c r="E373" s="23" t="s">
        <v>305</v>
      </c>
      <c r="F373" s="194" t="s">
        <v>305</v>
      </c>
    </row>
    <row r="374" spans="1:58" s="1" customFormat="1">
      <c r="A374" s="197">
        <f>A373+1</f>
        <v>347</v>
      </c>
      <c r="B374" s="12" t="s">
        <v>653</v>
      </c>
      <c r="C374" s="32">
        <v>0.53</v>
      </c>
      <c r="D374" s="22" t="s">
        <v>13</v>
      </c>
      <c r="E374" s="23" t="s">
        <v>305</v>
      </c>
      <c r="F374" s="194" t="s">
        <v>305</v>
      </c>
    </row>
    <row r="375" spans="1:58" s="1" customFormat="1">
      <c r="A375" s="197">
        <f>A374+1</f>
        <v>348</v>
      </c>
      <c r="B375" s="146" t="s">
        <v>290</v>
      </c>
      <c r="C375" s="33">
        <v>1.7</v>
      </c>
      <c r="D375" s="34" t="s">
        <v>13</v>
      </c>
      <c r="E375" s="23" t="s">
        <v>305</v>
      </c>
      <c r="F375" s="194" t="s">
        <v>305</v>
      </c>
    </row>
    <row r="376" spans="1:58" s="5" customFormat="1" ht="13.5">
      <c r="A376" s="187"/>
      <c r="B376" s="207" t="s">
        <v>684</v>
      </c>
      <c r="C376" s="92"/>
      <c r="D376" s="90"/>
      <c r="E376" s="91"/>
      <c r="F376" s="196"/>
      <c r="G376" s="4"/>
      <c r="H376" s="4"/>
      <c r="I376" s="4"/>
      <c r="J376" s="4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s="5" customFormat="1">
      <c r="A377" s="197">
        <f>A375+1</f>
        <v>349</v>
      </c>
      <c r="B377" s="12" t="s">
        <v>221</v>
      </c>
      <c r="C377" s="29">
        <v>0.23499999999999999</v>
      </c>
      <c r="D377" s="14" t="s">
        <v>662</v>
      </c>
      <c r="E377" s="15" t="s">
        <v>305</v>
      </c>
      <c r="F377" s="191" t="s">
        <v>305</v>
      </c>
      <c r="G377" s="4"/>
      <c r="H377" s="4"/>
      <c r="I377" s="4"/>
      <c r="J377" s="4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s="5" customFormat="1">
      <c r="A378" s="197">
        <f>A377+1</f>
        <v>350</v>
      </c>
      <c r="B378" s="12" t="s">
        <v>222</v>
      </c>
      <c r="C378" s="29">
        <v>0.14000000000000001</v>
      </c>
      <c r="D378" s="22" t="s">
        <v>61</v>
      </c>
      <c r="E378" s="15" t="s">
        <v>305</v>
      </c>
      <c r="F378" s="191" t="s">
        <v>305</v>
      </c>
      <c r="G378" s="4"/>
      <c r="H378" s="4"/>
      <c r="I378" s="4"/>
      <c r="J378" s="4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s="5" customFormat="1">
      <c r="A379" s="197">
        <f t="shared" ref="A379:A427" si="15">A378+1</f>
        <v>351</v>
      </c>
      <c r="B379" s="12" t="s">
        <v>223</v>
      </c>
      <c r="C379" s="29">
        <v>0.53</v>
      </c>
      <c r="D379" s="22" t="s">
        <v>61</v>
      </c>
      <c r="E379" s="15" t="s">
        <v>305</v>
      </c>
      <c r="F379" s="191" t="s">
        <v>305</v>
      </c>
      <c r="G379" s="4"/>
      <c r="H379" s="4"/>
      <c r="I379" s="4"/>
      <c r="J379" s="4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s="5" customFormat="1">
      <c r="A380" s="197">
        <f t="shared" si="15"/>
        <v>352</v>
      </c>
      <c r="B380" s="12" t="s">
        <v>316</v>
      </c>
      <c r="C380" s="29">
        <f>2.232-C381</f>
        <v>2.0820000000000003</v>
      </c>
      <c r="D380" s="22" t="s">
        <v>61</v>
      </c>
      <c r="E380" s="15" t="s">
        <v>304</v>
      </c>
      <c r="F380" s="191" t="s">
        <v>304</v>
      </c>
      <c r="G380" s="4"/>
      <c r="H380" s="4"/>
      <c r="I380" s="4"/>
      <c r="J380" s="4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s="5" customFormat="1">
      <c r="A381" s="197">
        <f t="shared" si="15"/>
        <v>353</v>
      </c>
      <c r="B381" s="9" t="s">
        <v>320</v>
      </c>
      <c r="C381" s="29">
        <v>0.15</v>
      </c>
      <c r="D381" s="22" t="s">
        <v>61</v>
      </c>
      <c r="E381" s="15" t="s">
        <v>305</v>
      </c>
      <c r="F381" s="191" t="s">
        <v>305</v>
      </c>
      <c r="G381" s="4"/>
      <c r="H381" s="4"/>
      <c r="I381" s="4"/>
      <c r="J381" s="4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s="5" customFormat="1">
      <c r="A382" s="197">
        <f t="shared" si="15"/>
        <v>354</v>
      </c>
      <c r="B382" s="9" t="s">
        <v>224</v>
      </c>
      <c r="C382" s="29">
        <v>1.07</v>
      </c>
      <c r="D382" s="14" t="s">
        <v>662</v>
      </c>
      <c r="E382" s="15" t="s">
        <v>305</v>
      </c>
      <c r="F382" s="191" t="s">
        <v>305</v>
      </c>
      <c r="G382" s="4"/>
      <c r="H382" s="4"/>
      <c r="I382" s="4"/>
      <c r="J382" s="4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s="5" customFormat="1">
      <c r="A383" s="197">
        <f t="shared" si="15"/>
        <v>355</v>
      </c>
      <c r="B383" s="12" t="s">
        <v>225</v>
      </c>
      <c r="C383" s="29">
        <v>0.2</v>
      </c>
      <c r="D383" s="22" t="s">
        <v>61</v>
      </c>
      <c r="E383" s="15" t="s">
        <v>305</v>
      </c>
      <c r="F383" s="191" t="s">
        <v>305</v>
      </c>
      <c r="G383" s="4"/>
      <c r="H383" s="4"/>
      <c r="I383" s="4"/>
      <c r="J383" s="4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s="5" customFormat="1">
      <c r="A384" s="197">
        <f t="shared" si="15"/>
        <v>356</v>
      </c>
      <c r="B384" s="12" t="s">
        <v>642</v>
      </c>
      <c r="C384" s="29">
        <v>0.66700000000000004</v>
      </c>
      <c r="D384" s="22" t="s">
        <v>61</v>
      </c>
      <c r="E384" s="15" t="s">
        <v>305</v>
      </c>
      <c r="F384" s="191" t="s">
        <v>305</v>
      </c>
      <c r="G384" s="4"/>
      <c r="H384" s="4"/>
      <c r="I384" s="4"/>
      <c r="J384" s="4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9" s="5" customFormat="1">
      <c r="A385" s="197">
        <f t="shared" si="15"/>
        <v>357</v>
      </c>
      <c r="B385" s="12" t="s">
        <v>226</v>
      </c>
      <c r="C385" s="29">
        <v>0.1</v>
      </c>
      <c r="D385" s="22" t="s">
        <v>61</v>
      </c>
      <c r="E385" s="15" t="s">
        <v>305</v>
      </c>
      <c r="F385" s="191" t="s">
        <v>305</v>
      </c>
      <c r="G385" s="4"/>
      <c r="H385" s="4"/>
      <c r="I385" s="4"/>
      <c r="J385" s="4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9" s="5" customFormat="1">
      <c r="A386" s="197">
        <f t="shared" si="15"/>
        <v>358</v>
      </c>
      <c r="B386" s="9" t="s">
        <v>379</v>
      </c>
      <c r="C386" s="29">
        <v>0.27</v>
      </c>
      <c r="D386" s="14" t="s">
        <v>70</v>
      </c>
      <c r="E386" s="15" t="s">
        <v>305</v>
      </c>
      <c r="F386" s="191" t="s">
        <v>305</v>
      </c>
      <c r="G386" s="4"/>
      <c r="H386" s="4"/>
      <c r="I386" s="4"/>
      <c r="J386" s="4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9" s="5" customFormat="1">
      <c r="A387" s="197">
        <f t="shared" si="15"/>
        <v>359</v>
      </c>
      <c r="B387" s="9" t="s">
        <v>317</v>
      </c>
      <c r="C387" s="29">
        <f>1.395-C388</f>
        <v>1.1950000000000001</v>
      </c>
      <c r="D387" s="22" t="s">
        <v>61</v>
      </c>
      <c r="E387" s="15" t="s">
        <v>304</v>
      </c>
      <c r="F387" s="191" t="s">
        <v>304</v>
      </c>
      <c r="G387" s="4"/>
      <c r="H387" s="4"/>
      <c r="I387" s="4"/>
      <c r="J387" s="4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9" s="5" customFormat="1">
      <c r="A388" s="197">
        <f t="shared" si="15"/>
        <v>360</v>
      </c>
      <c r="B388" s="9" t="s">
        <v>321</v>
      </c>
      <c r="C388" s="29">
        <v>0.2</v>
      </c>
      <c r="D388" s="22" t="s">
        <v>61</v>
      </c>
      <c r="E388" s="15" t="s">
        <v>305</v>
      </c>
      <c r="F388" s="191" t="s">
        <v>305</v>
      </c>
      <c r="G388" s="4"/>
      <c r="H388" s="4"/>
      <c r="I388" s="4"/>
      <c r="J388" s="4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9" s="5" customFormat="1">
      <c r="A389" s="197">
        <f t="shared" si="15"/>
        <v>361</v>
      </c>
      <c r="B389" s="12" t="s">
        <v>227</v>
      </c>
      <c r="C389" s="29">
        <v>0.105</v>
      </c>
      <c r="D389" s="22" t="s">
        <v>61</v>
      </c>
      <c r="E389" s="15" t="s">
        <v>305</v>
      </c>
      <c r="F389" s="191" t="s">
        <v>305</v>
      </c>
      <c r="G389" s="4"/>
      <c r="H389" s="4"/>
      <c r="I389" s="4"/>
      <c r="J389" s="4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9" s="5" customFormat="1">
      <c r="A390" s="197">
        <f t="shared" si="15"/>
        <v>362</v>
      </c>
      <c r="B390" s="9" t="s">
        <v>421</v>
      </c>
      <c r="C390" s="29">
        <v>0.187</v>
      </c>
      <c r="D390" s="22" t="s">
        <v>61</v>
      </c>
      <c r="E390" s="15" t="s">
        <v>305</v>
      </c>
      <c r="F390" s="191" t="s">
        <v>305</v>
      </c>
      <c r="G390" s="4"/>
      <c r="H390" s="4"/>
      <c r="I390" s="4"/>
      <c r="J390" s="4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9" s="5" customFormat="1">
      <c r="A391" s="197">
        <f t="shared" si="15"/>
        <v>363</v>
      </c>
      <c r="B391" s="12" t="s">
        <v>378</v>
      </c>
      <c r="C391" s="29">
        <v>0.26500000000000001</v>
      </c>
      <c r="D391" s="14" t="s">
        <v>61</v>
      </c>
      <c r="E391" s="15" t="s">
        <v>305</v>
      </c>
      <c r="F391" s="191" t="s">
        <v>305</v>
      </c>
      <c r="G391" s="4"/>
      <c r="H391" s="4"/>
      <c r="I391" s="4"/>
      <c r="J391" s="4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9" s="5" customFormat="1">
      <c r="A392" s="197">
        <f t="shared" si="15"/>
        <v>364</v>
      </c>
      <c r="B392" s="12" t="s">
        <v>228</v>
      </c>
      <c r="C392" s="29">
        <v>0.11</v>
      </c>
      <c r="D392" s="14" t="s">
        <v>13</v>
      </c>
      <c r="E392" s="15" t="s">
        <v>305</v>
      </c>
      <c r="F392" s="191" t="s">
        <v>305</v>
      </c>
      <c r="G392" s="4"/>
      <c r="H392" s="4"/>
      <c r="I392" s="4"/>
      <c r="J392" s="4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9" s="5" customFormat="1">
      <c r="A393" s="197">
        <f t="shared" si="15"/>
        <v>365</v>
      </c>
      <c r="B393" s="12" t="s">
        <v>229</v>
      </c>
      <c r="C393" s="29">
        <v>0.14000000000000001</v>
      </c>
      <c r="D393" s="14" t="s">
        <v>13</v>
      </c>
      <c r="E393" s="15" t="s">
        <v>305</v>
      </c>
      <c r="F393" s="191" t="s">
        <v>305</v>
      </c>
      <c r="G393" s="4"/>
      <c r="H393" s="4"/>
      <c r="I393" s="4"/>
      <c r="J393" s="4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9" s="5" customFormat="1">
      <c r="A394" s="197">
        <f t="shared" si="15"/>
        <v>366</v>
      </c>
      <c r="B394" s="9" t="s">
        <v>230</v>
      </c>
      <c r="C394" s="29">
        <v>0.28699999999999998</v>
      </c>
      <c r="D394" s="14" t="s">
        <v>662</v>
      </c>
      <c r="E394" s="15" t="s">
        <v>305</v>
      </c>
      <c r="F394" s="191" t="s">
        <v>305</v>
      </c>
      <c r="G394" s="4"/>
      <c r="H394" s="4"/>
      <c r="I394" s="4"/>
      <c r="J394" s="4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9" s="5" customFormat="1">
      <c r="A395" s="197">
        <f t="shared" si="15"/>
        <v>367</v>
      </c>
      <c r="B395" s="9" t="s">
        <v>301</v>
      </c>
      <c r="C395" s="29">
        <v>0.32500000000000001</v>
      </c>
      <c r="D395" s="14" t="s">
        <v>70</v>
      </c>
      <c r="E395" s="15" t="s">
        <v>305</v>
      </c>
      <c r="F395" s="191" t="s">
        <v>305</v>
      </c>
      <c r="G395" s="4"/>
      <c r="H395" s="4"/>
      <c r="I395" s="4"/>
      <c r="J395" s="4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9" s="5" customFormat="1">
      <c r="A396" s="197">
        <f t="shared" si="15"/>
        <v>368</v>
      </c>
      <c r="B396" s="9" t="s">
        <v>231</v>
      </c>
      <c r="C396" s="29">
        <v>0.43</v>
      </c>
      <c r="D396" s="14" t="s">
        <v>13</v>
      </c>
      <c r="E396" s="15" t="s">
        <v>305</v>
      </c>
      <c r="F396" s="191" t="s">
        <v>305</v>
      </c>
      <c r="G396" s="4"/>
      <c r="H396" s="4"/>
      <c r="I396" s="4"/>
      <c r="J396" s="4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9" s="5" customFormat="1">
      <c r="A397" s="197">
        <f t="shared" si="15"/>
        <v>369</v>
      </c>
      <c r="B397" s="12" t="s">
        <v>232</v>
      </c>
      <c r="C397" s="29">
        <v>0.11</v>
      </c>
      <c r="D397" s="22" t="s">
        <v>61</v>
      </c>
      <c r="E397" s="15" t="s">
        <v>305</v>
      </c>
      <c r="F397" s="191" t="s">
        <v>305</v>
      </c>
      <c r="G397" s="4"/>
      <c r="H397" s="4"/>
      <c r="I397" s="4"/>
      <c r="J397" s="4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9" s="5" customFormat="1">
      <c r="A398" s="197">
        <f t="shared" si="15"/>
        <v>370</v>
      </c>
      <c r="B398" s="12" t="s">
        <v>233</v>
      </c>
      <c r="C398" s="29">
        <v>0.19</v>
      </c>
      <c r="D398" s="14" t="s">
        <v>13</v>
      </c>
      <c r="E398" s="15" t="s">
        <v>305</v>
      </c>
      <c r="F398" s="191" t="s">
        <v>305</v>
      </c>
      <c r="G398" s="4"/>
      <c r="H398" s="4"/>
      <c r="I398" s="4"/>
      <c r="J398" s="4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9" s="5" customFormat="1" ht="25.5">
      <c r="A399" s="197">
        <f t="shared" si="15"/>
        <v>371</v>
      </c>
      <c r="B399" s="12" t="s">
        <v>234</v>
      </c>
      <c r="C399" s="29">
        <v>0.61199999999999999</v>
      </c>
      <c r="D399" s="14" t="s">
        <v>665</v>
      </c>
      <c r="E399" s="15" t="s">
        <v>305</v>
      </c>
      <c r="F399" s="191" t="s">
        <v>305</v>
      </c>
      <c r="G399" s="4"/>
      <c r="H399" s="4"/>
      <c r="I399" s="4"/>
      <c r="J399" s="4"/>
      <c r="K399" s="4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</row>
    <row r="400" spans="1:59" s="5" customFormat="1">
      <c r="A400" s="197">
        <f t="shared" si="15"/>
        <v>372</v>
      </c>
      <c r="B400" s="12" t="s">
        <v>377</v>
      </c>
      <c r="C400" s="29">
        <v>0.19</v>
      </c>
      <c r="D400" s="22" t="s">
        <v>61</v>
      </c>
      <c r="E400" s="15" t="s">
        <v>305</v>
      </c>
      <c r="F400" s="191" t="s">
        <v>305</v>
      </c>
      <c r="G400" s="4"/>
      <c r="H400" s="4"/>
      <c r="I400" s="4"/>
      <c r="J400" s="4"/>
      <c r="K400" s="4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</row>
    <row r="401" spans="1:59" s="5" customFormat="1">
      <c r="A401" s="197">
        <f t="shared" si="15"/>
        <v>373</v>
      </c>
      <c r="B401" s="12" t="s">
        <v>376</v>
      </c>
      <c r="C401" s="29">
        <v>0.4</v>
      </c>
      <c r="D401" s="22" t="s">
        <v>61</v>
      </c>
      <c r="E401" s="15" t="s">
        <v>305</v>
      </c>
      <c r="F401" s="191" t="s">
        <v>305</v>
      </c>
      <c r="G401" s="4"/>
      <c r="H401" s="4"/>
      <c r="I401" s="4"/>
      <c r="J401" s="4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</row>
    <row r="402" spans="1:59" s="5" customFormat="1">
      <c r="A402" s="189">
        <f t="shared" si="15"/>
        <v>374</v>
      </c>
      <c r="B402" s="9" t="s">
        <v>235</v>
      </c>
      <c r="C402" s="29">
        <v>0.34699999999999998</v>
      </c>
      <c r="D402" s="22" t="s">
        <v>61</v>
      </c>
      <c r="E402" s="15" t="s">
        <v>305</v>
      </c>
      <c r="F402" s="191" t="s">
        <v>305</v>
      </c>
      <c r="G402" s="4"/>
      <c r="H402" s="4"/>
      <c r="I402" s="4"/>
      <c r="J402" s="4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</row>
    <row r="403" spans="1:59" s="5" customFormat="1">
      <c r="A403" s="197">
        <f t="shared" si="15"/>
        <v>375</v>
      </c>
      <c r="B403" s="9" t="s">
        <v>236</v>
      </c>
      <c r="C403" s="29">
        <v>0.255</v>
      </c>
      <c r="D403" s="22" t="s">
        <v>61</v>
      </c>
      <c r="E403" s="15" t="s">
        <v>305</v>
      </c>
      <c r="F403" s="191" t="s">
        <v>305</v>
      </c>
      <c r="G403" s="4"/>
      <c r="H403" s="4"/>
      <c r="I403" s="4"/>
      <c r="J403" s="4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9" s="5" customFormat="1">
      <c r="A404" s="197">
        <f t="shared" si="15"/>
        <v>376</v>
      </c>
      <c r="B404" s="12" t="s">
        <v>237</v>
      </c>
      <c r="C404" s="29">
        <v>5.1999999999999998E-2</v>
      </c>
      <c r="D404" s="14" t="s">
        <v>13</v>
      </c>
      <c r="E404" s="15" t="s">
        <v>305</v>
      </c>
      <c r="F404" s="191" t="s">
        <v>305</v>
      </c>
      <c r="G404" s="4"/>
      <c r="H404" s="4"/>
      <c r="I404" s="4"/>
      <c r="J404" s="4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9" s="5" customFormat="1">
      <c r="A405" s="197">
        <f t="shared" si="15"/>
        <v>377</v>
      </c>
      <c r="B405" s="12" t="s">
        <v>238</v>
      </c>
      <c r="C405" s="29">
        <v>0.14099999999999999</v>
      </c>
      <c r="D405" s="22" t="s">
        <v>61</v>
      </c>
      <c r="E405" s="15" t="s">
        <v>305</v>
      </c>
      <c r="F405" s="191" t="s">
        <v>305</v>
      </c>
      <c r="G405" s="4"/>
      <c r="H405" s="4"/>
      <c r="I405" s="4"/>
      <c r="J405" s="4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9" s="5" customFormat="1" ht="17.25" customHeight="1">
      <c r="A406" s="189">
        <f t="shared" si="15"/>
        <v>378</v>
      </c>
      <c r="B406" s="12" t="s">
        <v>239</v>
      </c>
      <c r="C406" s="29">
        <f>1.4-C407</f>
        <v>0.89999999999999991</v>
      </c>
      <c r="D406" s="14" t="s">
        <v>662</v>
      </c>
      <c r="E406" s="158" t="s">
        <v>305</v>
      </c>
      <c r="F406" s="192" t="s">
        <v>305</v>
      </c>
      <c r="G406" s="4"/>
      <c r="H406" s="4"/>
      <c r="I406" s="4"/>
      <c r="J406" s="4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9" s="5" customFormat="1" ht="17.25" customHeight="1">
      <c r="A407" s="197">
        <f t="shared" si="15"/>
        <v>379</v>
      </c>
      <c r="B407" s="9" t="s">
        <v>239</v>
      </c>
      <c r="C407" s="29">
        <v>0.5</v>
      </c>
      <c r="D407" s="14" t="s">
        <v>61</v>
      </c>
      <c r="E407" s="158" t="s">
        <v>304</v>
      </c>
      <c r="F407" s="192" t="s">
        <v>304</v>
      </c>
      <c r="G407" s="4"/>
      <c r="H407" s="4"/>
      <c r="I407" s="4"/>
      <c r="J407" s="4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9" s="5" customFormat="1" ht="18.75" customHeight="1">
      <c r="A408" s="197">
        <f t="shared" si="15"/>
        <v>380</v>
      </c>
      <c r="B408" s="9" t="s">
        <v>240</v>
      </c>
      <c r="C408" s="29">
        <v>0.18</v>
      </c>
      <c r="D408" s="22" t="s">
        <v>61</v>
      </c>
      <c r="E408" s="15" t="s">
        <v>304</v>
      </c>
      <c r="F408" s="191" t="s">
        <v>304</v>
      </c>
      <c r="G408" s="4"/>
      <c r="H408" s="4"/>
      <c r="I408" s="4"/>
      <c r="J408" s="4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9" s="5" customFormat="1">
      <c r="A409" s="197">
        <f t="shared" si="15"/>
        <v>381</v>
      </c>
      <c r="B409" s="9" t="s">
        <v>241</v>
      </c>
      <c r="C409" s="29">
        <f>0.443-C408</f>
        <v>0.26300000000000001</v>
      </c>
      <c r="D409" s="22" t="s">
        <v>61</v>
      </c>
      <c r="E409" s="15" t="s">
        <v>304</v>
      </c>
      <c r="F409" s="191" t="s">
        <v>304</v>
      </c>
      <c r="G409" s="4"/>
      <c r="H409" s="4"/>
      <c r="I409" s="4"/>
      <c r="J409" s="4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9" s="5" customFormat="1" ht="16.5" customHeight="1">
      <c r="A410" s="197">
        <f t="shared" si="15"/>
        <v>382</v>
      </c>
      <c r="B410" s="12" t="s">
        <v>242</v>
      </c>
      <c r="C410" s="29">
        <v>0.09</v>
      </c>
      <c r="D410" s="14" t="s">
        <v>13</v>
      </c>
      <c r="E410" s="15" t="s">
        <v>305</v>
      </c>
      <c r="F410" s="191" t="s">
        <v>305</v>
      </c>
      <c r="G410" s="4"/>
      <c r="H410" s="4"/>
      <c r="I410" s="4"/>
      <c r="J410" s="4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9" s="5" customFormat="1" ht="16.5" customHeight="1">
      <c r="A411" s="197">
        <f t="shared" si="15"/>
        <v>383</v>
      </c>
      <c r="B411" s="12" t="s">
        <v>643</v>
      </c>
      <c r="C411" s="29">
        <v>0.41699999999999998</v>
      </c>
      <c r="D411" s="14" t="s">
        <v>662</v>
      </c>
      <c r="E411" s="15" t="s">
        <v>305</v>
      </c>
      <c r="F411" s="191" t="s">
        <v>305</v>
      </c>
      <c r="G411" s="4"/>
      <c r="H411" s="4"/>
      <c r="I411" s="4"/>
      <c r="J411" s="4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9" s="5" customFormat="1">
      <c r="A412" s="197">
        <f t="shared" si="15"/>
        <v>384</v>
      </c>
      <c r="B412" s="9" t="s">
        <v>243</v>
      </c>
      <c r="C412" s="29">
        <v>0.39</v>
      </c>
      <c r="D412" s="22" t="s">
        <v>61</v>
      </c>
      <c r="E412" s="15" t="s">
        <v>305</v>
      </c>
      <c r="F412" s="191" t="s">
        <v>305</v>
      </c>
      <c r="G412" s="4"/>
      <c r="H412" s="4"/>
      <c r="I412" s="4"/>
      <c r="J412" s="4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9" s="5" customFormat="1">
      <c r="A413" s="197">
        <f t="shared" si="15"/>
        <v>385</v>
      </c>
      <c r="B413" s="12" t="s">
        <v>244</v>
      </c>
      <c r="C413" s="29">
        <v>6.5000000000000002E-2</v>
      </c>
      <c r="D413" s="22" t="s">
        <v>61</v>
      </c>
      <c r="E413" s="15" t="s">
        <v>305</v>
      </c>
      <c r="F413" s="191" t="s">
        <v>305</v>
      </c>
      <c r="G413" s="4"/>
      <c r="H413" s="4"/>
      <c r="I413" s="4"/>
      <c r="J413" s="4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9" s="5" customFormat="1">
      <c r="A414" s="197">
        <f t="shared" si="15"/>
        <v>386</v>
      </c>
      <c r="B414" s="12" t="s">
        <v>245</v>
      </c>
      <c r="C414" s="29">
        <v>6.7000000000000004E-2</v>
      </c>
      <c r="D414" s="22" t="s">
        <v>61</v>
      </c>
      <c r="E414" s="15" t="s">
        <v>305</v>
      </c>
      <c r="F414" s="191" t="s">
        <v>305</v>
      </c>
      <c r="G414" s="4"/>
      <c r="H414" s="4"/>
      <c r="I414" s="4"/>
      <c r="J414" s="4"/>
      <c r="K414" s="4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</row>
    <row r="415" spans="1:59" s="5" customFormat="1">
      <c r="A415" s="197">
        <f t="shared" si="15"/>
        <v>387</v>
      </c>
      <c r="B415" s="9" t="s">
        <v>375</v>
      </c>
      <c r="C415" s="29">
        <v>0.42</v>
      </c>
      <c r="D415" s="14" t="s">
        <v>70</v>
      </c>
      <c r="E415" s="15" t="s">
        <v>305</v>
      </c>
      <c r="F415" s="191" t="s">
        <v>305</v>
      </c>
      <c r="G415" s="4"/>
      <c r="H415" s="4"/>
      <c r="I415" s="4"/>
      <c r="J415" s="4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9" s="5" customFormat="1">
      <c r="A416" s="197">
        <f t="shared" si="15"/>
        <v>388</v>
      </c>
      <c r="B416" s="9" t="s">
        <v>246</v>
      </c>
      <c r="C416" s="29">
        <v>0.90700000000000003</v>
      </c>
      <c r="D416" s="14" t="s">
        <v>13</v>
      </c>
      <c r="E416" s="15" t="s">
        <v>305</v>
      </c>
      <c r="F416" s="191" t="s">
        <v>305</v>
      </c>
      <c r="G416" s="4"/>
      <c r="H416" s="4"/>
      <c r="I416" s="4"/>
      <c r="J416" s="4"/>
      <c r="K416" s="4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</row>
    <row r="417" spans="1:58" s="5" customFormat="1">
      <c r="A417" s="197">
        <f t="shared" si="15"/>
        <v>389</v>
      </c>
      <c r="B417" s="12" t="s">
        <v>374</v>
      </c>
      <c r="C417" s="29">
        <v>0.14499999999999999</v>
      </c>
      <c r="D417" s="14" t="s">
        <v>70</v>
      </c>
      <c r="E417" s="15" t="s">
        <v>305</v>
      </c>
      <c r="F417" s="191" t="s">
        <v>305</v>
      </c>
      <c r="G417" s="4"/>
      <c r="H417" s="4"/>
      <c r="I417" s="4"/>
      <c r="J417" s="4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s="5" customFormat="1" ht="26.25" customHeight="1">
      <c r="A418" s="197">
        <f t="shared" si="15"/>
        <v>390</v>
      </c>
      <c r="B418" s="9" t="s">
        <v>247</v>
      </c>
      <c r="C418" s="29">
        <v>0.627</v>
      </c>
      <c r="D418" s="22" t="s">
        <v>61</v>
      </c>
      <c r="E418" s="166" t="s">
        <v>304</v>
      </c>
      <c r="F418" s="202" t="s">
        <v>304</v>
      </c>
      <c r="G418" s="4"/>
      <c r="H418" s="4"/>
      <c r="I418" s="4"/>
      <c r="J418" s="4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s="5" customFormat="1">
      <c r="A419" s="197">
        <f t="shared" si="15"/>
        <v>391</v>
      </c>
      <c r="B419" s="12" t="s">
        <v>248</v>
      </c>
      <c r="C419" s="29">
        <v>0.28999999999999998</v>
      </c>
      <c r="D419" s="22" t="s">
        <v>61</v>
      </c>
      <c r="E419" s="158" t="s">
        <v>305</v>
      </c>
      <c r="F419" s="192" t="s">
        <v>305</v>
      </c>
      <c r="G419" s="4"/>
      <c r="H419" s="4"/>
      <c r="I419" s="4"/>
      <c r="J419" s="4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1:58" s="5" customFormat="1" ht="32.25" customHeight="1">
      <c r="A420" s="197">
        <f t="shared" si="15"/>
        <v>392</v>
      </c>
      <c r="B420" s="12" t="s">
        <v>311</v>
      </c>
      <c r="C420" s="29">
        <v>0.35</v>
      </c>
      <c r="D420" s="22" t="s">
        <v>61</v>
      </c>
      <c r="E420" s="158" t="s">
        <v>304</v>
      </c>
      <c r="F420" s="192" t="s">
        <v>304</v>
      </c>
      <c r="G420" s="4"/>
      <c r="H420" s="4"/>
      <c r="I420" s="4"/>
      <c r="J420" s="4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1:58" s="5" customFormat="1">
      <c r="A421" s="197">
        <f t="shared" si="15"/>
        <v>393</v>
      </c>
      <c r="B421" s="12" t="s">
        <v>312</v>
      </c>
      <c r="C421" s="29">
        <f>0.822-C420</f>
        <v>0.47199999999999998</v>
      </c>
      <c r="D421" s="22" t="s">
        <v>61</v>
      </c>
      <c r="E421" s="158" t="s">
        <v>305</v>
      </c>
      <c r="F421" s="192" t="s">
        <v>305</v>
      </c>
      <c r="G421" s="4"/>
      <c r="H421" s="4"/>
      <c r="I421" s="4"/>
      <c r="J421" s="4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1:58" s="5" customFormat="1" ht="18.75" customHeight="1">
      <c r="A422" s="197">
        <f t="shared" si="15"/>
        <v>394</v>
      </c>
      <c r="B422" s="12" t="s">
        <v>249</v>
      </c>
      <c r="C422" s="29">
        <v>0.06</v>
      </c>
      <c r="D422" s="14" t="s">
        <v>13</v>
      </c>
      <c r="E422" s="158" t="s">
        <v>305</v>
      </c>
      <c r="F422" s="192" t="s">
        <v>305</v>
      </c>
      <c r="G422" s="4"/>
      <c r="H422" s="4"/>
      <c r="I422" s="4"/>
      <c r="J422" s="4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  <row r="423" spans="1:58" s="5" customFormat="1" ht="15.75" customHeight="1">
      <c r="A423" s="197">
        <f t="shared" si="15"/>
        <v>395</v>
      </c>
      <c r="B423" s="12" t="s">
        <v>644</v>
      </c>
      <c r="C423" s="29">
        <v>0.24299999999999999</v>
      </c>
      <c r="D423" s="22" t="s">
        <v>61</v>
      </c>
      <c r="E423" s="158" t="s">
        <v>305</v>
      </c>
      <c r="F423" s="192" t="s">
        <v>305</v>
      </c>
      <c r="G423" s="4"/>
      <c r="H423" s="4"/>
      <c r="I423" s="4"/>
      <c r="J423" s="4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</row>
    <row r="424" spans="1:58" s="5" customFormat="1">
      <c r="A424" s="189">
        <f t="shared" si="15"/>
        <v>396</v>
      </c>
      <c r="B424" s="9" t="s">
        <v>373</v>
      </c>
      <c r="C424" s="29">
        <v>0.46</v>
      </c>
      <c r="D424" s="14" t="s">
        <v>366</v>
      </c>
      <c r="E424" s="15" t="s">
        <v>305</v>
      </c>
      <c r="F424" s="191" t="s">
        <v>305</v>
      </c>
      <c r="G424" s="4"/>
      <c r="H424" s="4"/>
      <c r="I424" s="4"/>
      <c r="J424" s="4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</row>
    <row r="425" spans="1:58" s="5" customFormat="1">
      <c r="A425" s="197">
        <f t="shared" si="15"/>
        <v>397</v>
      </c>
      <c r="B425" s="12" t="s">
        <v>250</v>
      </c>
      <c r="C425" s="29">
        <v>7.0000000000000007E-2</v>
      </c>
      <c r="D425" s="14" t="s">
        <v>13</v>
      </c>
      <c r="E425" s="15" t="s">
        <v>305</v>
      </c>
      <c r="F425" s="191" t="s">
        <v>305</v>
      </c>
      <c r="G425" s="4"/>
      <c r="H425" s="4"/>
      <c r="I425" s="4"/>
      <c r="J425" s="4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</row>
    <row r="426" spans="1:58" s="5" customFormat="1">
      <c r="A426" s="197">
        <f t="shared" si="15"/>
        <v>398</v>
      </c>
      <c r="B426" s="12" t="s">
        <v>251</v>
      </c>
      <c r="C426" s="29">
        <v>0.31</v>
      </c>
      <c r="D426" s="14" t="s">
        <v>13</v>
      </c>
      <c r="E426" s="15" t="s">
        <v>305</v>
      </c>
      <c r="F426" s="191" t="s">
        <v>305</v>
      </c>
      <c r="G426" s="4"/>
      <c r="H426" s="4"/>
      <c r="I426" s="4"/>
      <c r="J426" s="4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</row>
    <row r="427" spans="1:58" s="5" customFormat="1">
      <c r="A427" s="197">
        <f t="shared" si="15"/>
        <v>399</v>
      </c>
      <c r="B427" s="12" t="s">
        <v>252</v>
      </c>
      <c r="C427" s="29">
        <v>2.5000000000000001E-2</v>
      </c>
      <c r="D427" s="22" t="s">
        <v>61</v>
      </c>
      <c r="E427" s="15" t="s">
        <v>305</v>
      </c>
      <c r="F427" s="191" t="s">
        <v>305</v>
      </c>
      <c r="G427" s="4"/>
      <c r="H427" s="4"/>
      <c r="I427" s="4"/>
      <c r="J427" s="4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</row>
    <row r="428" spans="1:58" s="5" customFormat="1" ht="13.5">
      <c r="A428" s="187"/>
      <c r="B428" s="88" t="s">
        <v>658</v>
      </c>
      <c r="C428" s="92"/>
      <c r="D428" s="90"/>
      <c r="E428" s="91"/>
      <c r="F428" s="196"/>
      <c r="G428" s="4"/>
      <c r="H428" s="4"/>
      <c r="I428" s="4"/>
      <c r="J428" s="4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</row>
    <row r="429" spans="1:58" s="5" customFormat="1">
      <c r="A429" s="197">
        <f>A427+1</f>
        <v>400</v>
      </c>
      <c r="B429" s="9" t="s">
        <v>282</v>
      </c>
      <c r="C429" s="32">
        <v>0.97</v>
      </c>
      <c r="D429" s="22" t="s">
        <v>13</v>
      </c>
      <c r="E429" s="23" t="s">
        <v>305</v>
      </c>
      <c r="F429" s="194" t="s">
        <v>305</v>
      </c>
      <c r="G429" s="4"/>
      <c r="H429" s="4"/>
      <c r="I429" s="4"/>
      <c r="J429" s="4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</row>
    <row r="430" spans="1:58" s="5" customFormat="1">
      <c r="A430" s="197">
        <f>A429+1</f>
        <v>401</v>
      </c>
      <c r="B430" s="12" t="s">
        <v>281</v>
      </c>
      <c r="C430" s="24">
        <v>0.13</v>
      </c>
      <c r="D430" s="22" t="s">
        <v>61</v>
      </c>
      <c r="E430" s="23" t="s">
        <v>305</v>
      </c>
      <c r="F430" s="194" t="s">
        <v>305</v>
      </c>
      <c r="G430" s="4"/>
      <c r="H430" s="4"/>
      <c r="I430" s="4"/>
      <c r="J430" s="4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</row>
    <row r="431" spans="1:58" s="5" customFormat="1">
      <c r="A431" s="197">
        <f>A430+1</f>
        <v>402</v>
      </c>
      <c r="B431" s="9" t="s">
        <v>280</v>
      </c>
      <c r="C431" s="32">
        <v>3.65</v>
      </c>
      <c r="D431" s="14" t="s">
        <v>662</v>
      </c>
      <c r="E431" s="23" t="s">
        <v>305</v>
      </c>
      <c r="F431" s="194" t="s">
        <v>305</v>
      </c>
      <c r="G431" s="4"/>
      <c r="H431" s="4"/>
      <c r="I431" s="4"/>
      <c r="J431" s="4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</row>
    <row r="432" spans="1:58" s="5" customFormat="1" ht="13.5">
      <c r="A432" s="187"/>
      <c r="B432" s="207" t="s">
        <v>685</v>
      </c>
      <c r="C432" s="92"/>
      <c r="D432" s="90"/>
      <c r="E432" s="91"/>
      <c r="F432" s="196"/>
      <c r="G432" s="4"/>
      <c r="H432" s="4"/>
      <c r="I432" s="4"/>
      <c r="J432" s="4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</row>
    <row r="433" spans="1:58" s="5" customFormat="1">
      <c r="A433" s="197">
        <f>A431+1</f>
        <v>403</v>
      </c>
      <c r="B433" s="12" t="s">
        <v>657</v>
      </c>
      <c r="C433" s="29">
        <v>0.24</v>
      </c>
      <c r="D433" s="22" t="s">
        <v>61</v>
      </c>
      <c r="E433" s="15" t="s">
        <v>304</v>
      </c>
      <c r="F433" s="191" t="s">
        <v>304</v>
      </c>
      <c r="G433" s="4"/>
      <c r="H433" s="4"/>
      <c r="I433" s="4"/>
      <c r="J433" s="4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</row>
    <row r="434" spans="1:58" s="5" customFormat="1">
      <c r="A434" s="197">
        <f>A433+1</f>
        <v>404</v>
      </c>
      <c r="B434" s="12" t="s">
        <v>641</v>
      </c>
      <c r="C434" s="29">
        <v>0.20499999999999999</v>
      </c>
      <c r="D434" s="22" t="s">
        <v>61</v>
      </c>
      <c r="E434" s="15" t="s">
        <v>304</v>
      </c>
      <c r="F434" s="191" t="s">
        <v>304</v>
      </c>
      <c r="G434" s="4"/>
      <c r="H434" s="4"/>
      <c r="I434" s="4"/>
      <c r="J434" s="4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</row>
    <row r="435" spans="1:58" s="5" customFormat="1">
      <c r="A435" s="197">
        <f>A434+1</f>
        <v>405</v>
      </c>
      <c r="B435" s="12" t="s">
        <v>655</v>
      </c>
      <c r="C435" s="29">
        <v>0.46500000000000002</v>
      </c>
      <c r="D435" s="22" t="s">
        <v>61</v>
      </c>
      <c r="E435" s="15" t="s">
        <v>305</v>
      </c>
      <c r="F435" s="191" t="s">
        <v>305</v>
      </c>
      <c r="G435" s="4"/>
      <c r="H435" s="4"/>
      <c r="I435" s="4"/>
      <c r="J435" s="4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</row>
    <row r="436" spans="1:58" s="5" customFormat="1">
      <c r="A436" s="197">
        <f>A435+1</f>
        <v>406</v>
      </c>
      <c r="B436" s="12" t="s">
        <v>656</v>
      </c>
      <c r="C436" s="29">
        <v>0.63</v>
      </c>
      <c r="D436" s="22" t="s">
        <v>61</v>
      </c>
      <c r="E436" s="15" t="s">
        <v>305</v>
      </c>
      <c r="F436" s="191" t="s">
        <v>305</v>
      </c>
      <c r="G436" s="4"/>
      <c r="H436" s="4"/>
      <c r="I436" s="4"/>
      <c r="J436" s="4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</row>
    <row r="437" spans="1:58" s="5" customFormat="1" ht="12.6" customHeight="1">
      <c r="A437" s="187"/>
      <c r="B437" s="207" t="s">
        <v>686</v>
      </c>
      <c r="C437" s="89"/>
      <c r="D437" s="90"/>
      <c r="E437" s="91"/>
      <c r="F437" s="203"/>
      <c r="G437" s="4"/>
      <c r="H437" s="4"/>
      <c r="I437" s="4"/>
      <c r="J437" s="4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</row>
    <row r="438" spans="1:58" s="5" customFormat="1">
      <c r="A438" s="197">
        <f>A436+1</f>
        <v>407</v>
      </c>
      <c r="B438" s="12" t="s">
        <v>253</v>
      </c>
      <c r="C438" s="29">
        <v>0.17</v>
      </c>
      <c r="D438" s="16" t="s">
        <v>13</v>
      </c>
      <c r="E438" s="17" t="s">
        <v>305</v>
      </c>
      <c r="F438" s="193" t="s">
        <v>305</v>
      </c>
      <c r="G438" s="4"/>
      <c r="H438" s="4"/>
      <c r="I438" s="4"/>
      <c r="J438" s="4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</row>
    <row r="439" spans="1:58" s="5" customFormat="1">
      <c r="A439" s="197">
        <f>A438+1</f>
        <v>408</v>
      </c>
      <c r="B439" s="12" t="s">
        <v>254</v>
      </c>
      <c r="C439" s="29">
        <v>0.17499999999999999</v>
      </c>
      <c r="D439" s="16" t="s">
        <v>13</v>
      </c>
      <c r="E439" s="17" t="s">
        <v>305</v>
      </c>
      <c r="F439" s="193" t="s">
        <v>305</v>
      </c>
      <c r="G439" s="4"/>
      <c r="H439" s="4"/>
      <c r="I439" s="4"/>
      <c r="J439" s="4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</row>
    <row r="440" spans="1:58" s="5" customFormat="1">
      <c r="A440" s="197">
        <f t="shared" ref="A440:A457" si="16">A439+1</f>
        <v>409</v>
      </c>
      <c r="B440" s="12" t="s">
        <v>302</v>
      </c>
      <c r="C440" s="29">
        <v>0.15</v>
      </c>
      <c r="D440" s="22" t="s">
        <v>61</v>
      </c>
      <c r="E440" s="17" t="s">
        <v>305</v>
      </c>
      <c r="F440" s="193" t="s">
        <v>305</v>
      </c>
      <c r="G440" s="4"/>
      <c r="H440" s="4"/>
      <c r="I440" s="4"/>
      <c r="J440" s="4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</row>
    <row r="441" spans="1:58" s="5" customFormat="1">
      <c r="A441" s="197">
        <f t="shared" si="16"/>
        <v>410</v>
      </c>
      <c r="B441" s="12" t="s">
        <v>483</v>
      </c>
      <c r="C441" s="29">
        <v>0.33</v>
      </c>
      <c r="D441" s="22" t="s">
        <v>61</v>
      </c>
      <c r="E441" s="158" t="s">
        <v>304</v>
      </c>
      <c r="F441" s="192" t="s">
        <v>304</v>
      </c>
      <c r="G441" s="4"/>
      <c r="H441" s="4"/>
      <c r="I441" s="4"/>
      <c r="J441" s="4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</row>
    <row r="442" spans="1:58" s="5" customFormat="1">
      <c r="A442" s="197">
        <f t="shared" si="16"/>
        <v>411</v>
      </c>
      <c r="B442" s="12" t="s">
        <v>645</v>
      </c>
      <c r="C442" s="29">
        <v>2.64</v>
      </c>
      <c r="D442" s="22" t="s">
        <v>61</v>
      </c>
      <c r="E442" s="158" t="s">
        <v>304</v>
      </c>
      <c r="F442" s="192" t="s">
        <v>304</v>
      </c>
      <c r="G442" s="4"/>
      <c r="H442" s="4"/>
      <c r="I442" s="4"/>
      <c r="J442" s="4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</row>
    <row r="443" spans="1:58" s="5" customFormat="1">
      <c r="A443" s="197">
        <f t="shared" si="16"/>
        <v>412</v>
      </c>
      <c r="B443" s="12" t="s">
        <v>646</v>
      </c>
      <c r="C443" s="29">
        <v>0.24</v>
      </c>
      <c r="D443" s="16" t="s">
        <v>13</v>
      </c>
      <c r="E443" s="17" t="s">
        <v>305</v>
      </c>
      <c r="F443" s="193" t="s">
        <v>305</v>
      </c>
      <c r="G443" s="4"/>
      <c r="H443" s="4"/>
      <c r="I443" s="4"/>
      <c r="J443" s="4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</row>
    <row r="444" spans="1:58" s="5" customFormat="1">
      <c r="A444" s="197">
        <f t="shared" si="16"/>
        <v>413</v>
      </c>
      <c r="B444" s="12" t="s">
        <v>647</v>
      </c>
      <c r="C444" s="29">
        <v>9.8000000000000004E-2</v>
      </c>
      <c r="D444" s="26" t="s">
        <v>16</v>
      </c>
      <c r="E444" s="17" t="s">
        <v>305</v>
      </c>
      <c r="F444" s="193" t="s">
        <v>305</v>
      </c>
      <c r="G444" s="4"/>
      <c r="H444" s="4"/>
      <c r="I444" s="4"/>
      <c r="J444" s="4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</row>
    <row r="445" spans="1:58" s="5" customFormat="1">
      <c r="A445" s="189">
        <f t="shared" si="16"/>
        <v>414</v>
      </c>
      <c r="B445" s="12" t="s">
        <v>255</v>
      </c>
      <c r="C445" s="29">
        <v>6.3E-2</v>
      </c>
      <c r="D445" s="16" t="s">
        <v>13</v>
      </c>
      <c r="E445" s="17" t="s">
        <v>305</v>
      </c>
      <c r="F445" s="193" t="s">
        <v>305</v>
      </c>
      <c r="G445" s="4"/>
      <c r="H445" s="4"/>
      <c r="I445" s="4"/>
      <c r="J445" s="4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</row>
    <row r="446" spans="1:58" s="5" customFormat="1">
      <c r="A446" s="197">
        <f t="shared" si="16"/>
        <v>415</v>
      </c>
      <c r="B446" s="12" t="s">
        <v>256</v>
      </c>
      <c r="C446" s="29">
        <v>0.24</v>
      </c>
      <c r="D446" s="16" t="s">
        <v>13</v>
      </c>
      <c r="E446" s="17" t="s">
        <v>305</v>
      </c>
      <c r="F446" s="193" t="s">
        <v>305</v>
      </c>
      <c r="G446" s="4"/>
      <c r="H446" s="4"/>
      <c r="I446" s="4"/>
      <c r="J446" s="4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</row>
    <row r="447" spans="1:58" s="5" customFormat="1">
      <c r="A447" s="197">
        <f t="shared" si="16"/>
        <v>416</v>
      </c>
      <c r="B447" s="12" t="s">
        <v>257</v>
      </c>
      <c r="C447" s="29">
        <v>0.09</v>
      </c>
      <c r="D447" s="16" t="s">
        <v>70</v>
      </c>
      <c r="E447" s="17" t="s">
        <v>305</v>
      </c>
      <c r="F447" s="193" t="s">
        <v>305</v>
      </c>
      <c r="G447" s="4"/>
      <c r="H447" s="4"/>
      <c r="I447" s="4"/>
      <c r="J447" s="4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</row>
    <row r="448" spans="1:58" s="5" customFormat="1">
      <c r="A448" s="197">
        <f t="shared" si="16"/>
        <v>417</v>
      </c>
      <c r="B448" s="12" t="s">
        <v>258</v>
      </c>
      <c r="C448" s="29">
        <v>0.14000000000000001</v>
      </c>
      <c r="D448" s="16" t="s">
        <v>13</v>
      </c>
      <c r="E448" s="17" t="s">
        <v>305</v>
      </c>
      <c r="F448" s="193" t="s">
        <v>305</v>
      </c>
      <c r="G448" s="4"/>
      <c r="H448" s="4"/>
      <c r="I448" s="4"/>
      <c r="J448" s="4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</row>
    <row r="449" spans="1:58" s="5" customFormat="1">
      <c r="A449" s="197">
        <f t="shared" si="16"/>
        <v>418</v>
      </c>
      <c r="B449" s="12" t="s">
        <v>259</v>
      </c>
      <c r="C449" s="29">
        <v>7.0000000000000007E-2</v>
      </c>
      <c r="D449" s="16" t="s">
        <v>13</v>
      </c>
      <c r="E449" s="17" t="s">
        <v>305</v>
      </c>
      <c r="F449" s="193" t="s">
        <v>305</v>
      </c>
      <c r="G449" s="4"/>
      <c r="H449" s="4"/>
      <c r="I449" s="4"/>
      <c r="J449" s="4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</row>
    <row r="450" spans="1:58" s="5" customFormat="1">
      <c r="A450" s="197">
        <f t="shared" si="16"/>
        <v>419</v>
      </c>
      <c r="B450" s="12" t="s">
        <v>260</v>
      </c>
      <c r="C450" s="29">
        <v>0.14000000000000001</v>
      </c>
      <c r="D450" s="26" t="s">
        <v>16</v>
      </c>
      <c r="E450" s="17" t="s">
        <v>305</v>
      </c>
      <c r="F450" s="193" t="s">
        <v>305</v>
      </c>
      <c r="G450" s="4"/>
      <c r="H450" s="4"/>
      <c r="I450" s="4"/>
      <c r="J450" s="4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</row>
    <row r="451" spans="1:58" s="5" customFormat="1">
      <c r="A451" s="197">
        <f t="shared" si="16"/>
        <v>420</v>
      </c>
      <c r="B451" s="12" t="s">
        <v>295</v>
      </c>
      <c r="C451" s="29">
        <v>0.44500000000000001</v>
      </c>
      <c r="D451" s="16" t="s">
        <v>70</v>
      </c>
      <c r="E451" s="17" t="s">
        <v>305</v>
      </c>
      <c r="F451" s="193" t="s">
        <v>305</v>
      </c>
      <c r="G451" s="4"/>
      <c r="H451" s="4"/>
      <c r="I451" s="4"/>
      <c r="J451" s="4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</row>
    <row r="452" spans="1:58" s="5" customFormat="1">
      <c r="A452" s="197">
        <f t="shared" si="16"/>
        <v>421</v>
      </c>
      <c r="B452" s="12" t="s">
        <v>648</v>
      </c>
      <c r="C452" s="29">
        <v>0.19</v>
      </c>
      <c r="D452" s="26" t="s">
        <v>16</v>
      </c>
      <c r="E452" s="17" t="s">
        <v>305</v>
      </c>
      <c r="F452" s="193" t="s">
        <v>305</v>
      </c>
      <c r="G452" s="4"/>
      <c r="H452" s="4"/>
      <c r="I452" s="4"/>
      <c r="J452" s="4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</row>
    <row r="453" spans="1:58" s="5" customFormat="1" ht="25.5">
      <c r="A453" s="197">
        <f t="shared" si="16"/>
        <v>422</v>
      </c>
      <c r="B453" s="12" t="s">
        <v>649</v>
      </c>
      <c r="C453" s="29">
        <v>0.30499999999999999</v>
      </c>
      <c r="D453" s="26" t="s">
        <v>672</v>
      </c>
      <c r="E453" s="17" t="s">
        <v>305</v>
      </c>
      <c r="F453" s="193" t="s">
        <v>305</v>
      </c>
      <c r="G453" s="4"/>
      <c r="H453" s="4"/>
      <c r="I453" s="4"/>
      <c r="J453" s="4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</row>
    <row r="454" spans="1:58" s="5" customFormat="1">
      <c r="A454" s="197">
        <f t="shared" si="16"/>
        <v>423</v>
      </c>
      <c r="B454" s="12" t="s">
        <v>261</v>
      </c>
      <c r="C454" s="29">
        <v>0.14000000000000001</v>
      </c>
      <c r="D454" s="16" t="s">
        <v>13</v>
      </c>
      <c r="E454" s="17" t="s">
        <v>305</v>
      </c>
      <c r="F454" s="193" t="s">
        <v>305</v>
      </c>
      <c r="G454" s="4"/>
      <c r="H454" s="4"/>
      <c r="I454" s="4"/>
      <c r="J454" s="4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</row>
    <row r="455" spans="1:58" s="5" customFormat="1">
      <c r="A455" s="197">
        <f t="shared" si="16"/>
        <v>424</v>
      </c>
      <c r="B455" s="9" t="s">
        <v>262</v>
      </c>
      <c r="C455" s="29">
        <v>0.18</v>
      </c>
      <c r="D455" s="26" t="s">
        <v>16</v>
      </c>
      <c r="E455" s="17" t="s">
        <v>305</v>
      </c>
      <c r="F455" s="193" t="s">
        <v>305</v>
      </c>
      <c r="G455" s="4"/>
      <c r="H455" s="4"/>
      <c r="I455" s="4"/>
      <c r="J455" s="4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</row>
    <row r="456" spans="1:58" s="5" customFormat="1">
      <c r="A456" s="197">
        <f t="shared" si="16"/>
        <v>425</v>
      </c>
      <c r="B456" s="12" t="s">
        <v>263</v>
      </c>
      <c r="C456" s="29">
        <v>0.13500000000000001</v>
      </c>
      <c r="D456" s="16" t="s">
        <v>13</v>
      </c>
      <c r="E456" s="17" t="s">
        <v>305</v>
      </c>
      <c r="F456" s="193" t="s">
        <v>305</v>
      </c>
      <c r="G456" s="4"/>
      <c r="H456" s="4"/>
      <c r="I456" s="4"/>
      <c r="J456" s="4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</row>
    <row r="457" spans="1:58" s="5" customFormat="1">
      <c r="A457" s="197">
        <f t="shared" si="16"/>
        <v>426</v>
      </c>
      <c r="B457" s="9" t="s">
        <v>264</v>
      </c>
      <c r="C457" s="29">
        <v>0.318</v>
      </c>
      <c r="D457" s="16" t="s">
        <v>13</v>
      </c>
      <c r="E457" s="17" t="s">
        <v>305</v>
      </c>
      <c r="F457" s="193" t="s">
        <v>305</v>
      </c>
      <c r="G457" s="4"/>
      <c r="H457" s="4"/>
      <c r="I457" s="4"/>
      <c r="J457" s="4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</row>
    <row r="458" spans="1:58" s="5" customFormat="1">
      <c r="A458" s="197">
        <f t="shared" ref="A458:A468" si="17">A457+1</f>
        <v>427</v>
      </c>
      <c r="B458" s="12" t="s">
        <v>265</v>
      </c>
      <c r="C458" s="29">
        <v>0.17499999999999999</v>
      </c>
      <c r="D458" s="16" t="s">
        <v>13</v>
      </c>
      <c r="E458" s="17" t="s">
        <v>305</v>
      </c>
      <c r="F458" s="193" t="s">
        <v>305</v>
      </c>
      <c r="G458" s="4"/>
      <c r="H458" s="4"/>
      <c r="I458" s="4"/>
      <c r="J458" s="4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</row>
    <row r="459" spans="1:58" s="5" customFormat="1">
      <c r="A459" s="197">
        <f t="shared" si="17"/>
        <v>428</v>
      </c>
      <c r="B459" s="12" t="s">
        <v>650</v>
      </c>
      <c r="C459" s="29">
        <v>0.25</v>
      </c>
      <c r="D459" s="16" t="s">
        <v>13</v>
      </c>
      <c r="E459" s="17" t="s">
        <v>305</v>
      </c>
      <c r="F459" s="193" t="s">
        <v>305</v>
      </c>
      <c r="G459" s="4"/>
      <c r="H459" s="4"/>
      <c r="I459" s="4"/>
      <c r="J459" s="4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</row>
    <row r="460" spans="1:58" s="5" customFormat="1">
      <c r="A460" s="197">
        <f t="shared" si="17"/>
        <v>429</v>
      </c>
      <c r="B460" s="12" t="s">
        <v>266</v>
      </c>
      <c r="C460" s="29">
        <v>0.15</v>
      </c>
      <c r="D460" s="16" t="s">
        <v>13</v>
      </c>
      <c r="E460" s="17" t="s">
        <v>305</v>
      </c>
      <c r="F460" s="193" t="s">
        <v>305</v>
      </c>
      <c r="G460" s="4"/>
      <c r="H460" s="4"/>
      <c r="I460" s="4"/>
      <c r="J460" s="4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</row>
    <row r="461" spans="1:58" s="5" customFormat="1">
      <c r="A461" s="197">
        <f t="shared" si="17"/>
        <v>430</v>
      </c>
      <c r="B461" s="12" t="s">
        <v>267</v>
      </c>
      <c r="C461" s="29">
        <v>0.12</v>
      </c>
      <c r="D461" s="16" t="s">
        <v>13</v>
      </c>
      <c r="E461" s="17" t="s">
        <v>305</v>
      </c>
      <c r="F461" s="193" t="s">
        <v>305</v>
      </c>
      <c r="G461" s="4"/>
      <c r="H461" s="4"/>
      <c r="I461" s="4"/>
      <c r="J461" s="4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</row>
    <row r="462" spans="1:58" s="5" customFormat="1">
      <c r="A462" s="197">
        <f t="shared" si="17"/>
        <v>431</v>
      </c>
      <c r="B462" s="12" t="s">
        <v>651</v>
      </c>
      <c r="C462" s="29">
        <v>0.16800000000000001</v>
      </c>
      <c r="D462" s="16" t="s">
        <v>13</v>
      </c>
      <c r="E462" s="17" t="s">
        <v>305</v>
      </c>
      <c r="F462" s="193" t="s">
        <v>305</v>
      </c>
      <c r="G462" s="4"/>
      <c r="H462" s="4"/>
      <c r="I462" s="4"/>
      <c r="J462" s="4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</row>
    <row r="463" spans="1:58" s="5" customFormat="1">
      <c r="A463" s="197">
        <f t="shared" si="17"/>
        <v>432</v>
      </c>
      <c r="B463" s="12" t="s">
        <v>268</v>
      </c>
      <c r="C463" s="29">
        <v>0.15</v>
      </c>
      <c r="D463" s="16" t="s">
        <v>13</v>
      </c>
      <c r="E463" s="17" t="s">
        <v>305</v>
      </c>
      <c r="F463" s="193" t="s">
        <v>305</v>
      </c>
      <c r="G463" s="4"/>
      <c r="H463" s="4"/>
      <c r="I463" s="4"/>
      <c r="J463" s="4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</row>
    <row r="464" spans="1:58" s="5" customFormat="1">
      <c r="A464" s="197">
        <f t="shared" si="17"/>
        <v>433</v>
      </c>
      <c r="B464" s="12" t="s">
        <v>294</v>
      </c>
      <c r="C464" s="29">
        <v>0.16500000000000001</v>
      </c>
      <c r="D464" s="26" t="s">
        <v>16</v>
      </c>
      <c r="E464" s="17" t="s">
        <v>305</v>
      </c>
      <c r="F464" s="193" t="s">
        <v>305</v>
      </c>
      <c r="G464" s="4"/>
      <c r="H464" s="4"/>
      <c r="I464" s="4"/>
      <c r="J464" s="4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</row>
    <row r="465" spans="1:58" s="5" customFormat="1">
      <c r="A465" s="197">
        <f t="shared" si="17"/>
        <v>434</v>
      </c>
      <c r="B465" s="9" t="s">
        <v>269</v>
      </c>
      <c r="C465" s="29">
        <v>0.13</v>
      </c>
      <c r="D465" s="16" t="s">
        <v>13</v>
      </c>
      <c r="E465" s="17" t="s">
        <v>305</v>
      </c>
      <c r="F465" s="193" t="s">
        <v>305</v>
      </c>
      <c r="G465" s="4"/>
      <c r="H465" s="4"/>
      <c r="I465" s="4"/>
      <c r="J465" s="4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</row>
    <row r="466" spans="1:58" s="5" customFormat="1">
      <c r="A466" s="197">
        <f t="shared" si="17"/>
        <v>435</v>
      </c>
      <c r="B466" s="9" t="s">
        <v>270</v>
      </c>
      <c r="C466" s="29">
        <v>0.28999999999999998</v>
      </c>
      <c r="D466" s="16" t="s">
        <v>13</v>
      </c>
      <c r="E466" s="17" t="s">
        <v>305</v>
      </c>
      <c r="F466" s="193" t="s">
        <v>305</v>
      </c>
      <c r="G466" s="4"/>
      <c r="H466" s="4"/>
      <c r="I466" s="4"/>
      <c r="J466" s="4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</row>
    <row r="467" spans="1:58" s="5" customFormat="1" ht="25.5" customHeight="1">
      <c r="A467" s="197">
        <f t="shared" si="17"/>
        <v>436</v>
      </c>
      <c r="B467" s="9" t="s">
        <v>277</v>
      </c>
      <c r="C467" s="32">
        <v>0.55000000000000004</v>
      </c>
      <c r="D467" s="14" t="s">
        <v>662</v>
      </c>
      <c r="E467" s="23" t="s">
        <v>304</v>
      </c>
      <c r="F467" s="194" t="s">
        <v>304</v>
      </c>
      <c r="G467" s="4"/>
      <c r="H467" s="4"/>
      <c r="I467" s="4"/>
      <c r="J467" s="4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</row>
    <row r="468" spans="1:58" s="5" customFormat="1">
      <c r="A468" s="197">
        <f t="shared" si="17"/>
        <v>437</v>
      </c>
      <c r="B468" s="12" t="s">
        <v>271</v>
      </c>
      <c r="C468" s="29">
        <v>3.5000000000000003E-2</v>
      </c>
      <c r="D468" s="16" t="s">
        <v>13</v>
      </c>
      <c r="E468" s="17" t="s">
        <v>305</v>
      </c>
      <c r="F468" s="193" t="s">
        <v>305</v>
      </c>
      <c r="G468" s="4"/>
      <c r="H468" s="4"/>
      <c r="I468" s="4"/>
      <c r="J468" s="4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</row>
    <row r="469" spans="1:58" ht="13.5" thickBot="1">
      <c r="A469" s="204"/>
      <c r="F469" s="205"/>
    </row>
    <row r="470" spans="1:58" s="1" customFormat="1" ht="15.75" thickBot="1">
      <c r="A470" s="83"/>
      <c r="B470" s="101" t="s">
        <v>322</v>
      </c>
      <c r="C470" s="137"/>
      <c r="D470" s="140" t="s">
        <v>306</v>
      </c>
      <c r="E470" s="109">
        <f>SUMIF(E15:E468,D470,C15:C468)</f>
        <v>3.488</v>
      </c>
      <c r="F470" s="109">
        <f>SUMIF(F15:F468,D470,C15:C468)</f>
        <v>0</v>
      </c>
    </row>
    <row r="471" spans="1:58" s="1" customFormat="1" ht="15.75" thickBot="1">
      <c r="A471" s="83"/>
      <c r="B471" s="102" t="s">
        <v>323</v>
      </c>
      <c r="C471" s="138"/>
      <c r="D471" s="141" t="s">
        <v>304</v>
      </c>
      <c r="E471" s="109">
        <f>SUMIF(E15:E468,D471,C15:C468)</f>
        <v>32.512999999999998</v>
      </c>
      <c r="F471" s="109">
        <f>SUMIF(F15:F468,D471,C15:C468)</f>
        <v>36.000999999999998</v>
      </c>
    </row>
    <row r="472" spans="1:58" s="1" customFormat="1" ht="15.75" thickBot="1">
      <c r="A472" s="100"/>
      <c r="B472" s="103" t="s">
        <v>324</v>
      </c>
      <c r="C472" s="139"/>
      <c r="D472" s="141" t="s">
        <v>305</v>
      </c>
      <c r="E472" s="109">
        <f>SUMIF(E15:E470,D472,C15:C470)</f>
        <v>144.39299999999994</v>
      </c>
      <c r="F472" s="109">
        <f>SUMIF(F15:F468,D472,C15:C468)</f>
        <v>144.39299999999994</v>
      </c>
    </row>
    <row r="473" spans="1:58" s="1" customFormat="1" ht="15.75" thickBot="1">
      <c r="A473" s="58"/>
      <c r="B473" s="59" t="s">
        <v>563</v>
      </c>
      <c r="C473" s="60"/>
      <c r="D473" s="104"/>
      <c r="E473" s="145">
        <f>SUM(C15:C468)</f>
        <v>180.39399999999992</v>
      </c>
      <c r="F473" s="129">
        <f>F470+F471+F472</f>
        <v>180.39399999999995</v>
      </c>
    </row>
    <row r="474" spans="1:58" s="1" customFormat="1" ht="15">
      <c r="A474" s="2"/>
      <c r="B474"/>
      <c r="C474"/>
      <c r="D474"/>
      <c r="E474" s="37"/>
      <c r="F474" s="37"/>
    </row>
    <row r="475" spans="1:58" s="1" customFormat="1" ht="15">
      <c r="A475" s="2"/>
      <c r="B475"/>
      <c r="C475" s="36"/>
      <c r="D475" s="35"/>
      <c r="E475" s="35"/>
      <c r="F475" s="35"/>
    </row>
    <row r="476" spans="1:58" s="1" customFormat="1" ht="15">
      <c r="A476" s="2"/>
      <c r="B476"/>
      <c r="C476"/>
      <c r="D476"/>
      <c r="E476"/>
      <c r="F476"/>
    </row>
    <row r="477" spans="1:58" ht="14.25">
      <c r="B477"/>
      <c r="C477"/>
      <c r="D477"/>
      <c r="E477"/>
      <c r="F477" s="35"/>
      <c r="G477" s="8"/>
      <c r="H477" s="8"/>
    </row>
    <row r="478" spans="1:58" ht="14.25">
      <c r="B478"/>
      <c r="C478"/>
      <c r="D478"/>
      <c r="E478"/>
      <c r="F478"/>
      <c r="G478" s="8"/>
      <c r="H478" s="8"/>
    </row>
    <row r="479" spans="1:58" ht="14.25">
      <c r="B479"/>
      <c r="C479" s="41"/>
      <c r="D479"/>
      <c r="E479" s="35"/>
      <c r="F479" s="35"/>
      <c r="G479" s="8"/>
      <c r="H479" s="8"/>
    </row>
    <row r="480" spans="1:58" ht="14.25">
      <c r="B480"/>
      <c r="C480"/>
      <c r="D480"/>
      <c r="E480" s="35"/>
      <c r="F480" s="35"/>
      <c r="G480" s="8"/>
      <c r="H480" s="8"/>
    </row>
  </sheetData>
  <mergeCells count="8">
    <mergeCell ref="A10:F10"/>
    <mergeCell ref="B1:F2"/>
    <mergeCell ref="A4:A9"/>
    <mergeCell ref="B4:B9"/>
    <mergeCell ref="C4:C9"/>
    <mergeCell ref="D4:D9"/>
    <mergeCell ref="E4:E9"/>
    <mergeCell ref="F4:F9"/>
  </mergeCells>
  <conditionalFormatting sqref="F16 F130 F252 F300 F372 F376 F428 F432 F437">
    <cfRule type="cellIs" dxfId="5" priority="4" operator="equal">
      <formula>"B"</formula>
    </cfRule>
    <cfRule type="cellIs" dxfId="4" priority="5" operator="equal">
      <formula>"C"</formula>
    </cfRule>
    <cfRule type="cellIs" dxfId="3" priority="6" operator="equal">
      <formula>"D"</formula>
    </cfRule>
  </conditionalFormatting>
  <conditionalFormatting sqref="I10">
    <cfRule type="cellIs" dxfId="2" priority="1" operator="equal">
      <formula>"B"</formula>
    </cfRule>
    <cfRule type="cellIs" dxfId="1" priority="2" operator="equal">
      <formula>"C"</formula>
    </cfRule>
    <cfRule type="cellIs" dxfId="0" priority="3" operator="equal">
      <formula>"D"</formula>
    </cfRule>
  </conditionalFormatting>
  <pageMargins left="0.23622047244094491" right="0.23622047244094491" top="0.78740157480314965" bottom="0.74803149606299213" header="0.39370078740157483" footer="0.74803149606299213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7636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Uzturēšanas klases 2023 Ādaži</vt:lpstr>
      <vt:lpstr>Uzturēšanas klases2023Carnikava</vt:lpstr>
      <vt:lpstr>'Uzturēšanas klases2023Carnikava'!Print_Area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Jevgēnija Sviridenkova</cp:lastModifiedBy>
  <cp:revision>7</cp:revision>
  <cp:lastPrinted>2023-11-27T09:15:48Z</cp:lastPrinted>
  <dcterms:created xsi:type="dcterms:W3CDTF">2018-11-29T07:16:13Z</dcterms:created>
  <dcterms:modified xsi:type="dcterms:W3CDTF">2023-11-27T09:15:52Z</dcterms:modified>
</cp:coreProperties>
</file>