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DOMES_SEDES\AVIZEI un MAJAS LAPAI\2022.gads\01_JANVĀRIS\"/>
    </mc:Choice>
  </mc:AlternateContent>
  <xr:revisionPtr revIDLastSave="0" documentId="8_{4EC47354-96AD-4D63-A643-7D43E8036948}" xr6:coauthVersionLast="47" xr6:coauthVersionMax="47" xr10:uidLastSave="{00000000-0000-0000-0000-000000000000}"/>
  <bookViews>
    <workbookView xWindow="-120" yWindow="-120" windowWidth="29040" windowHeight="15840" tabRatio="935" xr2:uid="{00000000-000D-0000-FFFF-FFFF00000000}"/>
  </bookViews>
  <sheets>
    <sheet name="Kopa_apstiprinasanai_01_2022" sheetId="19"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Kopa_apstiprinasanai_01_2022!$A$1:$I$47</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33" i="19" l="1"/>
  <c r="D20" i="19" l="1"/>
  <c r="E20" i="19"/>
  <c r="F20" i="19"/>
  <c r="G20" i="19"/>
  <c r="H20" i="19"/>
  <c r="I20" i="19"/>
  <c r="G13" i="19"/>
  <c r="H13" i="19"/>
  <c r="I13" i="19"/>
  <c r="I30" i="19" s="1"/>
  <c r="I32" i="19" s="1"/>
  <c r="I36" i="19" s="1"/>
  <c r="I37" i="19" s="1"/>
  <c r="H10" i="19"/>
  <c r="G10" i="19"/>
  <c r="H8" i="19"/>
  <c r="G8" i="19"/>
  <c r="H30" i="19" l="1"/>
  <c r="H32" i="19" s="1"/>
  <c r="H36" i="19" s="1"/>
  <c r="H37" i="19" s="1"/>
  <c r="G30" i="19"/>
  <c r="G32" i="19" s="1"/>
  <c r="G36" i="19" s="1"/>
  <c r="G37" i="19" s="1"/>
  <c r="E13" i="19" l="1"/>
  <c r="E30" i="19" s="1"/>
  <c r="E32" i="19" s="1"/>
  <c r="E36" i="19" s="1"/>
  <c r="E37" i="19" s="1"/>
  <c r="D13" i="19" l="1"/>
  <c r="D30" i="19" s="1"/>
  <c r="D32" i="19" s="1"/>
  <c r="D36" i="19" s="1"/>
  <c r="D37" i="19" s="1"/>
  <c r="C13" i="19" l="1"/>
  <c r="F13" i="19" l="1"/>
  <c r="F30" i="19" s="1"/>
  <c r="F32" i="19" s="1"/>
  <c r="F36" i="19" s="1"/>
  <c r="F37" i="19" s="1"/>
  <c r="C20" i="19" l="1"/>
  <c r="C30" i="19" l="1"/>
  <c r="C32" i="19" s="1"/>
  <c r="C36" i="19" s="1"/>
  <c r="C37"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C32" authorId="0" shapeId="0" xr:uid="{00000000-0006-0000-0000-000001000000}">
      <text>
        <r>
          <rPr>
            <b/>
            <sz val="9"/>
            <color indexed="81"/>
            <rFont val="Tahoma"/>
            <family val="2"/>
            <charset val="186"/>
          </rPr>
          <t>Sarmīte Mūze:</t>
        </r>
        <r>
          <rPr>
            <sz val="9"/>
            <color indexed="81"/>
            <rFont val="Tahoma"/>
            <family val="2"/>
            <charset val="186"/>
          </rPr>
          <t xml:space="preserve">
~+85'000</t>
        </r>
      </text>
    </comment>
    <comment ref="D32" authorId="0" shapeId="0" xr:uid="{00000000-0006-0000-0000-000002000000}">
      <text>
        <r>
          <rPr>
            <b/>
            <sz val="9"/>
            <color indexed="81"/>
            <rFont val="Tahoma"/>
            <family val="2"/>
            <charset val="186"/>
          </rPr>
          <t>Sarmīte Mūze:</t>
        </r>
        <r>
          <rPr>
            <sz val="9"/>
            <color indexed="81"/>
            <rFont val="Tahoma"/>
            <family val="2"/>
            <charset val="186"/>
          </rPr>
          <t xml:space="preserve">
`+16'000</t>
        </r>
      </text>
    </comment>
    <comment ref="F32" authorId="0" shapeId="0" xr:uid="{00000000-0006-0000-0000-000003000000}">
      <text>
        <r>
          <rPr>
            <b/>
            <sz val="9"/>
            <color indexed="81"/>
            <rFont val="Tahoma"/>
            <family val="2"/>
            <charset val="186"/>
          </rPr>
          <t>Sarmīte Mūze:</t>
        </r>
        <r>
          <rPr>
            <sz val="9"/>
            <color indexed="81"/>
            <rFont val="Tahoma"/>
            <family val="2"/>
            <charset val="186"/>
          </rPr>
          <t xml:space="preserve">
`+54'000</t>
        </r>
      </text>
    </comment>
  </commentList>
</comments>
</file>

<file path=xl/sharedStrings.xml><?xml version="1.0" encoding="utf-8"?>
<sst xmlns="http://schemas.openxmlformats.org/spreadsheetml/2006/main" count="50" uniqueCount="50">
  <si>
    <t>APSTIPRINĀTS</t>
  </si>
  <si>
    <t>EKK kods</t>
  </si>
  <si>
    <t>Izmaksu veidi</t>
  </si>
  <si>
    <t>Atalgojums no pašvaldības budžeta līdzekļiem</t>
  </si>
  <si>
    <t>Atalgojums no valsts mērķdotācijas</t>
  </si>
  <si>
    <t>Darba devēja soc.apdrošināšanas iemaksas</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</si>
  <si>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</si>
  <si>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</si>
  <si>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</si>
  <si>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</si>
  <si>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</si>
  <si>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</si>
  <si>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</si>
  <si>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Īres un nomas maksa (izņemot transportlīdzekļu nomas maksu (EKK 2262))</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</si>
  <si>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</si>
  <si>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</si>
  <si>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</si>
  <si>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</si>
  <si>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</si>
  <si>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</si>
  <si>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Kopā izdevumi:</t>
  </si>
  <si>
    <t>Kopā pašvaldības līdzekļi</t>
  </si>
  <si>
    <t>Izmaksas 1 audzēknim (gadā)</t>
  </si>
  <si>
    <t>Izmaksas 1 audzēknim (mēnesī)</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</si>
  <si>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</si>
  <si>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M.Sprindžuks</t>
  </si>
  <si>
    <t xml:space="preserve">    Mācību līdzekļi un materiāli - Valsts mērķdotācija</t>
  </si>
  <si>
    <t>2370 - M</t>
  </si>
  <si>
    <t>1100 - M</t>
  </si>
  <si>
    <t>1200 - M</t>
  </si>
  <si>
    <t>Bibliotēku krājumi - Valsts mērķdotācija</t>
  </si>
  <si>
    <t>5233 - M</t>
  </si>
  <si>
    <t>Materiāli</t>
  </si>
  <si>
    <r>
      <rPr>
        <sz val="12"/>
        <rFont val="Times New Roman"/>
        <family val="1"/>
        <charset val="186"/>
      </rPr>
      <t>Bibliotēku krājumi</t>
    </r>
    <r>
      <rPr>
        <i/>
        <sz val="12"/>
        <rFont val="Times New Roman"/>
        <family val="1"/>
        <charset val="186"/>
      </rPr>
      <t xml:space="preserve">  (neieskaitot mērķdotāciju mācību materiāliem)</t>
    </r>
  </si>
  <si>
    <t xml:space="preserve">Izmaksu aprēķins veikts atbilstoši LR Ministru kabineta 2016.gada 28.jūnija noteikumiem Nr.418 "Kārtība, kādā veicami pašvaldību savstarpējie norēķini par izglītības iestāžu sniegtajiem pakalpojumiem", balstoties uz iepriekšējā gada faktiskajām izmaksām. </t>
  </si>
  <si>
    <t>izdevumi par dažādām precēm un inventāru (EKK 2310);  kurināmais un enerģētiskie materiāli (EKK 2320) (izņemot degvielas izdevumus (EKK 2322)); zāles, ķimikālijas, laboratorijas preces, medicīniskās ierīces, medicīniskie instrumenti, laboratorijas dzīvnieki un to uzturēšana (EKK 2340);  iestāžu uzturēšanas materiāli un preces (EKK 2350); valsts un pašvaldību aprūpē un apgādē esošo personu uzturēšanas izdevumi (EKK 2360) (izņemot ēdināšanas izdevumus (EKK 2363) pirmsskolas izglītības iestādēs, speciālās pirmsskolas izglītības iestādēs, vispārējās izglītības iestādēs no 5. klases; mācību līdzekļi un materiāli (EKK 2370); izdevumi periodikas iegādei bibliotēku krājumiem (EKK 2400); bibliotēku krājumi (EKK 5233).</t>
  </si>
  <si>
    <t>2230 - M</t>
  </si>
  <si>
    <t xml:space="preserve">    Iestādes administratīvie izdevumi un ar iestādes darbības nodrošināšanu saistītie izdevumi - interešu pulciņi</t>
  </si>
  <si>
    <t>Ādažu PII "Strautiņš", EUR 01.01.2022. pēc 2021.gada faktiskajām izmaksām</t>
  </si>
  <si>
    <t xml:space="preserve">Ādažu novada izglītības iestāžu izdevumu tāmes 2022.gadam. </t>
  </si>
  <si>
    <t>Kadagas PII "Mežavēji", EUR 01.01.2022. pēc 2021.gada faktiskajām izmaksām</t>
  </si>
  <si>
    <t>Ādažu vidusskola, EUR 01.01.2022. pēc 2021.gada faktiskajām izmaksām</t>
  </si>
  <si>
    <t>Skolēnu skaits (uz 01.01.2022.)</t>
  </si>
  <si>
    <t xml:space="preserve">mācību, darba un dienesta komandējumi, dienesta, darba braucieni (EKK 2100) (izņemot ārvalstu mācību, darba un dienesta komandējumus, darba braucienus (EKK 2120)); 
izdevumi par sakaru pakalpojumiem (EKK 2210); izdevumi par komunālajiem pakalpojumiem (EKK 2220); dažādi pakalpojumi (EKK 2230) (izņemot izdevumus par transporta pakalpojumiem (EKK 2233)); remontdarbi un iestāžu uzturēšanas pakalpojumi (EKK 2240) (izņemot kapitālo remontu (EKK 5250)); informācijas tehnoloģiju pakalpojumi (EKK 2250); īres un nomas maksa (EKK 2260) (izņemot transportlīdzekļu nomas maksu (EKK 2262)); </t>
  </si>
  <si>
    <t>Ādažu vidusskolas PII, EUR 01.01.2022. pēc 2021.gada faktiskajām izmaksām 
Uzsākta darbība 01.04.2021.</t>
  </si>
  <si>
    <t>Carnikavas PII "Riekstiņš", EUR 01.01.2022. pēc 2021.gada faktiskajām izmaksām</t>
  </si>
  <si>
    <t>Siguļu PII "Piejūra", EUR 01.01.2022. pēc 2021.gada faktiskajām izmaksām</t>
  </si>
  <si>
    <t>Carnikavas pamtskola, EUR 01.01.2022. pēc 2021.gada faktiskajām izmaksām</t>
  </si>
  <si>
    <t>Ar Ādažu novada domes 2022. gada 26. janvāra sēdes lēmumu protokols Nr. 6</t>
  </si>
  <si>
    <t xml:space="preserve">Pašvaldības domes priekšsēdētājs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</si>
</sst>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7"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sz val="12"/>
      <color rgb="FFFF0000"/>
      <name val="Times New Roman"/>
      <family val="1"/>
      <charset val="186"/>
    </font>
    <font>
      <b/>
      <sz val="12"/>
      <name val="Times New Roman"/>
      <family val="1"/>
      <charset val="186"/>
    </font>
    <font>
      <i/>
      <sz val="12"/>
      <name val="Times New Roman"/>
      <family val="1"/>
      <charset val="186"/>
    </font>
    <font>
      <b/>
      <sz val="14"/>
      <color theme="3"/>
      <name val="Times New Roman"/>
      <family val="1"/>
      <charset val="186"/>
    </font>
    <font>
      <sz val="9"/>
      <color theme="1"/>
      <name val="Arial"/>
      <family val="2"/>
      <charset val="186"/>
    </font>
    <font>
      <sz val="14"/>
      <color theme="3"/>
      <name val="Times New Roman"/>
      <family val="1"/>
      <charset val="186"/>
    </font>
    <font>
      <sz val="9"/>
      <name val="Times New Roman"/>
      <family val="1"/>
      <charset val="186"/>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2"/>
      <color rgb="FFC00000"/>
      <name val="Times New Roman"/>
      <family val="1"/>
      <charset val="186"/>
    </font>
    <font>
      <i/>
      <sz val="12"/>
      <color rgb="FFFF0000"/>
      <name val="Times New Roman"/>
      <family val="1"/>
      <charset val="186"/>
    </font>
    <font>
      <b/>
      <sz val="12"/>
      <color rgb="FFFF0000"/>
      <name val="Times New Roman"/>
      <family val="1"/>
      <charset val="186"/>
    </font>
    <font>
      <sz val="9"/>
      <color indexed="81"/>
      <name val="Tahoma"/>
      <family val="2"/>
      <charset val="186"/>
    </font>
    <font>
      <b/>
      <sz val="9"/>
      <color indexed="81"/>
      <name val="Tahoma"/>
      <family val="2"/>
      <charset val="186"/>
    </font>
    <font>
      <sz val="9"/>
      <color rgb="FFFF0000"/>
      <name val="Times New Roman"/>
      <family val="1"/>
      <charset val="186"/>
    </font>
    <font>
      <i/>
      <sz val="12"/>
      <color theme="5"/>
      <name val="Times New Roman"/>
      <family val="1"/>
      <charset val="186"/>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s>
  <cellStyleXfs count="44">
    <xf numFmtId="0" fontId="0" fillId="0" borderId="0"/>
    <xf numFmtId="43" fontId="10" fillId="0" borderId="0" applyFont="0" applyFill="0" applyBorder="0" applyAlignment="0" applyProtection="0"/>
    <xf numFmtId="0" fontId="1" fillId="0" borderId="0"/>
    <xf numFmtId="0" fontId="14" fillId="0" borderId="0" applyNumberFormat="0" applyFill="0" applyBorder="0" applyAlignment="0" applyProtection="0"/>
    <xf numFmtId="0" fontId="15" fillId="0" borderId="14" applyNumberFormat="0" applyFill="0" applyAlignment="0" applyProtection="0"/>
    <xf numFmtId="0" fontId="16" fillId="0" borderId="15" applyNumberFormat="0" applyFill="0" applyAlignment="0" applyProtection="0"/>
    <xf numFmtId="0" fontId="17" fillId="0" borderId="16" applyNumberFormat="0" applyFill="0" applyAlignment="0" applyProtection="0"/>
    <xf numFmtId="0" fontId="17" fillId="0" borderId="0" applyNumberFormat="0" applyFill="0" applyBorder="0" applyAlignment="0" applyProtection="0"/>
    <xf numFmtId="0" fontId="18" fillId="2" borderId="0" applyNumberFormat="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17" applyNumberFormat="0" applyAlignment="0" applyProtection="0"/>
    <xf numFmtId="0" fontId="22" fillId="6" borderId="18" applyNumberFormat="0" applyAlignment="0" applyProtection="0"/>
    <xf numFmtId="0" fontId="23" fillId="6" borderId="17" applyNumberFormat="0" applyAlignment="0" applyProtection="0"/>
    <xf numFmtId="0" fontId="24" fillId="0" borderId="19" applyNumberFormat="0" applyFill="0" applyAlignment="0" applyProtection="0"/>
    <xf numFmtId="0" fontId="25" fillId="7" borderId="20" applyNumberFormat="0" applyAlignment="0" applyProtection="0"/>
    <xf numFmtId="0" fontId="26" fillId="0" borderId="0" applyNumberFormat="0" applyFill="0" applyBorder="0" applyAlignment="0" applyProtection="0"/>
    <xf numFmtId="0" fontId="13" fillId="8" borderId="21" applyNumberFormat="0" applyFont="0" applyAlignment="0" applyProtection="0"/>
    <xf numFmtId="0" fontId="27" fillId="0" borderId="0" applyNumberFormat="0" applyFill="0" applyBorder="0" applyAlignment="0" applyProtection="0"/>
    <xf numFmtId="0" fontId="28" fillId="0" borderId="22" applyNumberFormat="0" applyFill="0" applyAlignment="0" applyProtection="0"/>
    <xf numFmtId="0" fontId="29"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29" fillId="32" borderId="0" applyNumberFormat="0" applyBorder="0" applyAlignment="0" applyProtection="0"/>
  </cellStyleXfs>
  <cellXfs count="70">
    <xf numFmtId="0" fontId="0" fillId="0" borderId="0" xfId="0"/>
    <xf numFmtId="0" fontId="2" fillId="0" borderId="0" xfId="2" applyFont="1"/>
    <xf numFmtId="0" fontId="3" fillId="0" borderId="0" xfId="2" applyFont="1" applyAlignment="1">
      <alignment horizontal="right" vertical="center" wrapText="1"/>
    </xf>
    <xf numFmtId="0" fontId="5" fillId="0" borderId="0" xfId="2" applyFont="1" applyAlignment="1"/>
    <xf numFmtId="0" fontId="5" fillId="0" borderId="0" xfId="2" applyFont="1" applyAlignment="1">
      <alignment wrapText="1"/>
    </xf>
    <xf numFmtId="0" fontId="6" fillId="0" borderId="0" xfId="2" applyFont="1"/>
    <xf numFmtId="0" fontId="2" fillId="0" borderId="0" xfId="2" applyFont="1" applyAlignment="1">
      <alignment horizontal="center"/>
    </xf>
    <xf numFmtId="0" fontId="2" fillId="0" borderId="0" xfId="2" applyFont="1" applyAlignment="1">
      <alignment horizontal="center" wrapText="1"/>
    </xf>
    <xf numFmtId="0" fontId="3" fillId="0" borderId="0" xfId="2" applyFont="1"/>
    <xf numFmtId="0" fontId="3" fillId="0" borderId="4" xfId="2" applyFont="1" applyBorder="1" applyAlignment="1">
      <alignment horizontal="center"/>
    </xf>
    <xf numFmtId="0" fontId="3" fillId="0" borderId="5" xfId="2" applyFont="1" applyBorder="1" applyAlignment="1">
      <alignment horizontal="left" wrapText="1"/>
    </xf>
    <xf numFmtId="4" fontId="3" fillId="0" borderId="6" xfId="2" applyNumberFormat="1" applyFont="1" applyFill="1" applyBorder="1" applyAlignment="1">
      <alignment horizontal="center"/>
    </xf>
    <xf numFmtId="0" fontId="8" fillId="0" borderId="4" xfId="2" applyFont="1" applyBorder="1" applyAlignment="1">
      <alignment horizontal="center"/>
    </xf>
    <xf numFmtId="0" fontId="8" fillId="0" borderId="5" xfId="2" applyFont="1" applyBorder="1" applyAlignment="1">
      <alignment horizontal="left" wrapText="1"/>
    </xf>
    <xf numFmtId="4" fontId="8" fillId="0" borderId="6" xfId="2" applyNumberFormat="1" applyFont="1" applyFill="1" applyBorder="1" applyAlignment="1">
      <alignment horizontal="center"/>
    </xf>
    <xf numFmtId="0" fontId="3" fillId="0" borderId="7" xfId="2" applyFont="1" applyBorder="1" applyAlignment="1">
      <alignment horizontal="center"/>
    </xf>
    <xf numFmtId="0" fontId="7" fillId="0" borderId="10" xfId="2" applyFont="1" applyBorder="1" applyAlignment="1">
      <alignment horizontal="center"/>
    </xf>
    <xf numFmtId="0" fontId="7" fillId="0" borderId="11" xfId="2" applyFont="1" applyBorder="1" applyAlignment="1">
      <alignment horizontal="left" wrapText="1"/>
    </xf>
    <xf numFmtId="4" fontId="7" fillId="0" borderId="12" xfId="2" applyNumberFormat="1" applyFont="1" applyBorder="1" applyAlignment="1">
      <alignment horizontal="center"/>
    </xf>
    <xf numFmtId="3" fontId="3" fillId="0" borderId="6" xfId="2" applyNumberFormat="1" applyFont="1" applyBorder="1" applyAlignment="1">
      <alignment horizontal="center"/>
    </xf>
    <xf numFmtId="0" fontId="7" fillId="0" borderId="5" xfId="2" applyFont="1" applyBorder="1" applyAlignment="1">
      <alignment horizontal="left" wrapText="1"/>
    </xf>
    <xf numFmtId="4" fontId="7" fillId="0" borderId="6" xfId="2" applyNumberFormat="1" applyFont="1" applyFill="1" applyBorder="1" applyAlignment="1">
      <alignment horizontal="center"/>
    </xf>
    <xf numFmtId="0" fontId="4" fillId="0" borderId="8" xfId="2" applyFont="1" applyBorder="1" applyAlignment="1">
      <alignment horizontal="right" wrapText="1"/>
    </xf>
    <xf numFmtId="0" fontId="9" fillId="0" borderId="0" xfId="2" applyFont="1" applyAlignment="1">
      <alignment horizontal="right" wrapText="1"/>
    </xf>
    <xf numFmtId="43" fontId="2" fillId="0" borderId="0" xfId="1" applyFont="1"/>
    <xf numFmtId="0" fontId="11" fillId="0" borderId="0" xfId="2" applyFont="1"/>
    <xf numFmtId="0" fontId="3" fillId="0" borderId="0" xfId="2" applyFont="1" applyAlignment="1">
      <alignment wrapText="1"/>
    </xf>
    <xf numFmtId="0" fontId="2" fillId="0" borderId="0" xfId="2" applyFont="1" applyAlignment="1">
      <alignment wrapText="1"/>
    </xf>
    <xf numFmtId="0" fontId="3" fillId="0" borderId="26" xfId="2" applyFont="1" applyBorder="1" applyAlignment="1">
      <alignment wrapText="1"/>
    </xf>
    <xf numFmtId="0" fontId="3" fillId="0" borderId="27" xfId="2" applyFont="1" applyBorder="1" applyAlignment="1">
      <alignment horizontal="center"/>
    </xf>
    <xf numFmtId="0" fontId="8" fillId="0" borderId="24" xfId="2" applyFont="1" applyBorder="1" applyAlignment="1">
      <alignment horizontal="left" wrapText="1"/>
    </xf>
    <xf numFmtId="0" fontId="8" fillId="0" borderId="7" xfId="2" applyFont="1" applyBorder="1" applyAlignment="1">
      <alignment horizontal="center"/>
    </xf>
    <xf numFmtId="0" fontId="8" fillId="0" borderId="8" xfId="2" applyFont="1" applyBorder="1" applyAlignment="1">
      <alignment horizontal="left" wrapText="1"/>
    </xf>
    <xf numFmtId="0" fontId="8" fillId="0" borderId="0" xfId="2" applyFont="1"/>
    <xf numFmtId="0" fontId="3" fillId="0" borderId="23" xfId="2" applyFont="1" applyBorder="1" applyAlignment="1">
      <alignment horizontal="center"/>
    </xf>
    <xf numFmtId="0" fontId="30" fillId="0" borderId="4" xfId="2" applyFont="1" applyBorder="1" applyAlignment="1">
      <alignment horizontal="center"/>
    </xf>
    <xf numFmtId="0" fontId="30" fillId="0" borderId="5" xfId="2" applyFont="1" applyBorder="1" applyAlignment="1">
      <alignment horizontal="center" wrapText="1"/>
    </xf>
    <xf numFmtId="4" fontId="8" fillId="0" borderId="25" xfId="2" applyNumberFormat="1" applyFont="1" applyFill="1" applyBorder="1" applyAlignment="1">
      <alignment horizontal="center"/>
    </xf>
    <xf numFmtId="0" fontId="8" fillId="0" borderId="4" xfId="2" applyFont="1" applyBorder="1" applyAlignment="1">
      <alignment horizontal="right"/>
    </xf>
    <xf numFmtId="0" fontId="8" fillId="0" borderId="5" xfId="2" applyFont="1" applyBorder="1" applyAlignment="1">
      <alignment horizontal="right" wrapText="1"/>
    </xf>
    <xf numFmtId="0" fontId="3" fillId="0" borderId="0" xfId="2" applyFont="1" applyAlignment="1">
      <alignment horizontal="right" vertical="center"/>
    </xf>
    <xf numFmtId="0" fontId="3" fillId="0" borderId="13" xfId="2" applyFont="1" applyBorder="1"/>
    <xf numFmtId="4" fontId="31" fillId="0" borderId="25" xfId="2" applyNumberFormat="1" applyFont="1" applyFill="1" applyBorder="1" applyAlignment="1">
      <alignment horizontal="center"/>
    </xf>
    <xf numFmtId="4" fontId="6" fillId="0" borderId="6" xfId="2" applyNumberFormat="1" applyFont="1" applyBorder="1" applyAlignment="1">
      <alignment horizontal="center"/>
    </xf>
    <xf numFmtId="4" fontId="8" fillId="0" borderId="9" xfId="2" applyNumberFormat="1" applyFont="1" applyFill="1" applyBorder="1" applyAlignment="1">
      <alignment horizontal="center"/>
    </xf>
    <xf numFmtId="4" fontId="32" fillId="0" borderId="12" xfId="2" applyNumberFormat="1" applyFont="1" applyBorder="1" applyAlignment="1">
      <alignment horizontal="center"/>
    </xf>
    <xf numFmtId="4" fontId="31" fillId="0" borderId="9" xfId="2" applyNumberFormat="1" applyFont="1" applyBorder="1" applyAlignment="1">
      <alignment horizontal="center"/>
    </xf>
    <xf numFmtId="0" fontId="36" fillId="0" borderId="4" xfId="2" applyFont="1" applyBorder="1" applyAlignment="1">
      <alignment horizontal="center"/>
    </xf>
    <xf numFmtId="0" fontId="36" fillId="0" borderId="5" xfId="2" applyFont="1" applyBorder="1" applyAlignment="1">
      <alignment horizontal="left" wrapText="1"/>
    </xf>
    <xf numFmtId="3" fontId="36" fillId="0" borderId="6" xfId="2" applyNumberFormat="1" applyFont="1" applyBorder="1" applyAlignment="1">
      <alignment horizontal="center"/>
    </xf>
    <xf numFmtId="0" fontId="36" fillId="0" borderId="6" xfId="2" applyNumberFormat="1" applyFont="1" applyBorder="1" applyAlignment="1">
      <alignment horizontal="center"/>
    </xf>
    <xf numFmtId="0" fontId="36" fillId="0" borderId="0" xfId="2" applyFont="1"/>
    <xf numFmtId="4" fontId="3" fillId="0" borderId="25" xfId="2" applyNumberFormat="1" applyFont="1" applyFill="1" applyBorder="1" applyAlignment="1">
      <alignment horizontal="center"/>
    </xf>
    <xf numFmtId="4" fontId="3" fillId="0" borderId="28" xfId="2" applyNumberFormat="1" applyFont="1" applyFill="1" applyBorder="1" applyAlignment="1">
      <alignment horizontal="center"/>
    </xf>
    <xf numFmtId="4" fontId="8" fillId="0" borderId="28" xfId="2" applyNumberFormat="1" applyFont="1" applyFill="1" applyBorder="1" applyAlignment="1">
      <alignment horizontal="center"/>
    </xf>
    <xf numFmtId="4" fontId="3" fillId="0" borderId="29" xfId="2" applyNumberFormat="1" applyFont="1" applyFill="1" applyBorder="1" applyAlignment="1">
      <alignment horizontal="center"/>
    </xf>
    <xf numFmtId="4" fontId="8" fillId="0" borderId="30" xfId="2" applyNumberFormat="1" applyFont="1" applyFill="1" applyBorder="1" applyAlignment="1">
      <alignment horizontal="center"/>
    </xf>
    <xf numFmtId="4" fontId="32" fillId="0" borderId="31" xfId="2" applyNumberFormat="1" applyFont="1" applyBorder="1" applyAlignment="1">
      <alignment horizontal="center"/>
    </xf>
    <xf numFmtId="0" fontId="3" fillId="0" borderId="28" xfId="2" applyNumberFormat="1" applyFont="1" applyBorder="1" applyAlignment="1">
      <alignment horizontal="center"/>
    </xf>
    <xf numFmtId="4" fontId="7" fillId="0" borderId="28" xfId="2" applyNumberFormat="1" applyFont="1" applyFill="1" applyBorder="1" applyAlignment="1">
      <alignment horizontal="center"/>
    </xf>
    <xf numFmtId="0" fontId="7" fillId="0" borderId="4" xfId="2" applyFont="1" applyBorder="1" applyAlignment="1">
      <alignment horizontal="center"/>
    </xf>
    <xf numFmtId="0" fontId="7" fillId="0" borderId="0" xfId="2" applyFont="1"/>
    <xf numFmtId="3" fontId="3" fillId="0" borderId="28" xfId="2" applyNumberFormat="1" applyFont="1" applyBorder="1" applyAlignment="1">
      <alignment horizontal="center"/>
    </xf>
    <xf numFmtId="2" fontId="7" fillId="0" borderId="1" xfId="2" applyNumberFormat="1" applyFont="1" applyFill="1" applyBorder="1" applyAlignment="1">
      <alignment horizontal="center" vertical="center" wrapText="1"/>
    </xf>
    <xf numFmtId="0" fontId="7" fillId="0" borderId="2"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3" fillId="0" borderId="0" xfId="2" applyFont="1" applyFill="1"/>
    <xf numFmtId="0" fontId="5" fillId="0" borderId="0" xfId="2" applyFont="1" applyAlignment="1">
      <alignment horizontal="center"/>
    </xf>
    <xf numFmtId="0" fontId="35" fillId="0" borderId="0" xfId="2" applyFont="1" applyAlignment="1">
      <alignment horizontal="left" wrapText="1"/>
    </xf>
    <xf numFmtId="0" fontId="12" fillId="0" borderId="0" xfId="2" applyFont="1" applyAlignment="1">
      <alignment horizontal="left"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arasts 7" xfId="2" xr:uid="{00000000-0005-0000-0000-000022000000}"/>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0.30.3\Aija.Kalvane\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vs-adazi.namejs.lv/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46"/>
  <sheetViews>
    <sheetView tabSelected="1" zoomScaleNormal="100" workbookViewId="0"/>
  </sheetViews>
  <sheetFormatPr defaultColWidth="9.140625" defaultRowHeight="18.75" outlineLevelCol="1" x14ac:dyDescent="0.3"/>
  <cols>
    <col min="1" max="1" width="10.42578125" style="1" customWidth="1"/>
    <col min="2" max="2" width="40.140625" style="27" customWidth="1"/>
    <col min="3" max="5" width="23.28515625" style="1" customWidth="1" outlineLevel="1"/>
    <col min="6" max="6" width="23.28515625" style="1" customWidth="1"/>
    <col min="7" max="7" width="23.7109375" style="1" customWidth="1"/>
    <col min="8" max="8" width="22.28515625" style="1" customWidth="1"/>
    <col min="9" max="9" width="22.85546875" style="1" customWidth="1"/>
    <col min="10" max="16384" width="9.140625" style="1"/>
  </cols>
  <sheetData>
    <row r="1" spans="1:9" ht="18.75" customHeight="1" x14ac:dyDescent="0.3">
      <c r="B1" s="2"/>
      <c r="C1" s="2"/>
      <c r="I1" s="2" t="s">
        <v>0</v>
      </c>
    </row>
    <row r="2" spans="1:9" ht="18.75" customHeight="1" x14ac:dyDescent="0.3">
      <c r="B2" s="2"/>
      <c r="C2" s="2"/>
      <c r="I2" s="40" t="s">
        <v>48</v>
      </c>
    </row>
    <row r="3" spans="1:9" ht="18.75" customHeight="1" x14ac:dyDescent="0.3">
      <c r="B3" s="2"/>
      <c r="C3" s="2"/>
    </row>
    <row r="4" spans="1:9" x14ac:dyDescent="0.3">
      <c r="A4" s="67" t="s">
        <v>39</v>
      </c>
      <c r="B4" s="67"/>
      <c r="C4" s="67"/>
      <c r="D4" s="67"/>
      <c r="E4" s="67"/>
      <c r="F4" s="67"/>
      <c r="G4" s="67"/>
      <c r="H4" s="67"/>
      <c r="I4" s="67"/>
    </row>
    <row r="5" spans="1:9" ht="15" customHeight="1" x14ac:dyDescent="0.3">
      <c r="A5" s="3"/>
      <c r="B5" s="4"/>
      <c r="C5" s="3"/>
      <c r="D5" s="5"/>
      <c r="E5" s="8"/>
    </row>
    <row r="6" spans="1:9" ht="15" customHeight="1" thickBot="1" x14ac:dyDescent="0.35">
      <c r="A6" s="6"/>
      <c r="B6" s="7"/>
      <c r="C6" s="6"/>
    </row>
    <row r="7" spans="1:9" s="66" customFormat="1" ht="89.45" customHeight="1" x14ac:dyDescent="0.25">
      <c r="A7" s="63" t="s">
        <v>1</v>
      </c>
      <c r="B7" s="64" t="s">
        <v>2</v>
      </c>
      <c r="C7" s="65" t="s">
        <v>38</v>
      </c>
      <c r="D7" s="65" t="s">
        <v>40</v>
      </c>
      <c r="E7" s="65" t="s">
        <v>44</v>
      </c>
      <c r="F7" s="65" t="s">
        <v>41</v>
      </c>
      <c r="G7" s="65" t="s">
        <v>45</v>
      </c>
      <c r="H7" s="65" t="s">
        <v>46</v>
      </c>
      <c r="I7" s="65" t="s">
        <v>47</v>
      </c>
    </row>
    <row r="8" spans="1:9" s="61" customFormat="1" ht="31.5" x14ac:dyDescent="0.25">
      <c r="A8" s="60">
        <v>1100</v>
      </c>
      <c r="B8" s="20" t="s">
        <v>3</v>
      </c>
      <c r="C8" s="21">
        <v>629854.25</v>
      </c>
      <c r="D8" s="21">
        <v>464969.09</v>
      </c>
      <c r="E8" s="21">
        <v>118947.1</v>
      </c>
      <c r="F8" s="21">
        <v>672633.82</v>
      </c>
      <c r="G8" s="21">
        <f>547284.87-G9</f>
        <v>431573.83</v>
      </c>
      <c r="H8" s="21">
        <f>330757.69-H9</f>
        <v>314339.33</v>
      </c>
      <c r="I8" s="21">
        <v>232762.22999999998</v>
      </c>
    </row>
    <row r="9" spans="1:9" s="8" customFormat="1" ht="15.75" x14ac:dyDescent="0.25">
      <c r="A9" s="12" t="s">
        <v>28</v>
      </c>
      <c r="B9" s="13" t="s">
        <v>4</v>
      </c>
      <c r="C9" s="14">
        <v>194842.68</v>
      </c>
      <c r="D9" s="14">
        <v>75806.31</v>
      </c>
      <c r="E9" s="14">
        <v>5816.19</v>
      </c>
      <c r="F9" s="14">
        <v>1991341.73</v>
      </c>
      <c r="G9" s="14">
        <v>115711.03999999999</v>
      </c>
      <c r="H9" s="14">
        <v>16418.36</v>
      </c>
      <c r="I9" s="14">
        <v>448889.31</v>
      </c>
    </row>
    <row r="10" spans="1:9" s="61" customFormat="1" ht="31.5" x14ac:dyDescent="0.25">
      <c r="A10" s="60">
        <v>1200</v>
      </c>
      <c r="B10" s="20" t="s">
        <v>5</v>
      </c>
      <c r="C10" s="21">
        <v>183094.82994199998</v>
      </c>
      <c r="D10" s="21">
        <v>131208.596689</v>
      </c>
      <c r="E10" s="21">
        <v>30589.460000000003</v>
      </c>
      <c r="F10" s="21">
        <v>176494.506498</v>
      </c>
      <c r="G10" s="21">
        <f>172544.06851-G11</f>
        <v>145248.06851000001</v>
      </c>
      <c r="H10" s="21">
        <f>72177.275991-H11</f>
        <v>68304.185991000006</v>
      </c>
      <c r="I10" s="21">
        <v>66376.795348999993</v>
      </c>
    </row>
    <row r="11" spans="1:9" s="8" customFormat="1" ht="31.5" x14ac:dyDescent="0.25">
      <c r="A11" s="12" t="s">
        <v>29</v>
      </c>
      <c r="B11" s="13" t="s">
        <v>6</v>
      </c>
      <c r="C11" s="14">
        <v>52800.18</v>
      </c>
      <c r="D11" s="14">
        <v>0</v>
      </c>
      <c r="E11" s="14">
        <v>1374.4</v>
      </c>
      <c r="F11" s="14">
        <v>518680.05</v>
      </c>
      <c r="G11" s="14">
        <v>27296</v>
      </c>
      <c r="H11" s="14">
        <v>3873.09</v>
      </c>
      <c r="I11" s="14">
        <v>113312.79000000001</v>
      </c>
    </row>
    <row r="12" spans="1:9" s="8" customFormat="1" ht="31.5" x14ac:dyDescent="0.25">
      <c r="A12" s="9">
        <v>2110</v>
      </c>
      <c r="B12" s="28" t="s">
        <v>7</v>
      </c>
      <c r="C12" s="11">
        <v>0</v>
      </c>
      <c r="D12" s="11">
        <v>0</v>
      </c>
      <c r="E12" s="11">
        <v>0</v>
      </c>
      <c r="F12" s="11">
        <v>0</v>
      </c>
      <c r="G12" s="11">
        <v>0</v>
      </c>
      <c r="H12" s="11">
        <v>0</v>
      </c>
      <c r="I12" s="11">
        <v>0</v>
      </c>
    </row>
    <row r="13" spans="1:9" s="61" customFormat="1" ht="15.75" x14ac:dyDescent="0.25">
      <c r="A13" s="60">
        <v>2200</v>
      </c>
      <c r="B13" s="20" t="s">
        <v>8</v>
      </c>
      <c r="C13" s="21">
        <f>C14+C15+C16+C18+C19</f>
        <v>85761.26</v>
      </c>
      <c r="D13" s="21">
        <f>D14+D15+D16+D17+D18+D19</f>
        <v>50294.18</v>
      </c>
      <c r="E13" s="21">
        <f>E14+E15+E16+E17+E18+E19</f>
        <v>9359.8446012987006</v>
      </c>
      <c r="F13" s="21">
        <f>F14+F15+F16+F17+F18+F19</f>
        <v>488340.78539870132</v>
      </c>
      <c r="G13" s="21">
        <f>G14+G15+G16+G17+G18+G19</f>
        <v>61202.9</v>
      </c>
      <c r="H13" s="21">
        <f t="shared" ref="H13:I13" si="0">H14+H15+H16+H17+H18+H19</f>
        <v>38514.599999999991</v>
      </c>
      <c r="I13" s="21">
        <f t="shared" si="0"/>
        <v>55582.48</v>
      </c>
    </row>
    <row r="14" spans="1:9" s="8" customFormat="1" ht="31.5" x14ac:dyDescent="0.25">
      <c r="A14" s="38">
        <v>2210</v>
      </c>
      <c r="B14" s="39" t="s">
        <v>9</v>
      </c>
      <c r="C14" s="14">
        <v>1976.73</v>
      </c>
      <c r="D14" s="14">
        <v>2223.63</v>
      </c>
      <c r="E14" s="14">
        <v>520.12877142857144</v>
      </c>
      <c r="F14" s="14">
        <v>8095.5512285714285</v>
      </c>
      <c r="G14" s="54">
        <v>1047.6299999999999</v>
      </c>
      <c r="H14" s="54">
        <v>1174.4299999999998</v>
      </c>
      <c r="I14" s="54">
        <v>630.16</v>
      </c>
    </row>
    <row r="15" spans="1:9" s="8" customFormat="1" ht="31.5" x14ac:dyDescent="0.25">
      <c r="A15" s="38">
        <v>2220</v>
      </c>
      <c r="B15" s="39" t="s">
        <v>10</v>
      </c>
      <c r="C15" s="14">
        <v>35457.660000000003</v>
      </c>
      <c r="D15" s="14">
        <v>28613.95</v>
      </c>
      <c r="E15" s="14">
        <v>6159.0158298701299</v>
      </c>
      <c r="F15" s="14">
        <v>159629.02917012988</v>
      </c>
      <c r="G15" s="54">
        <v>38847.840000000004</v>
      </c>
      <c r="H15" s="54">
        <v>15921.34</v>
      </c>
      <c r="I15" s="54">
        <v>36878.67</v>
      </c>
    </row>
    <row r="16" spans="1:9" s="8" customFormat="1" ht="47.25" x14ac:dyDescent="0.25">
      <c r="A16" s="38">
        <v>2230</v>
      </c>
      <c r="B16" s="39" t="s">
        <v>11</v>
      </c>
      <c r="C16" s="14">
        <v>12628.899999999994</v>
      </c>
      <c r="D16" s="14">
        <v>5896.5</v>
      </c>
      <c r="E16" s="14">
        <v>669.95</v>
      </c>
      <c r="F16" s="14">
        <v>147545.42499999999</v>
      </c>
      <c r="G16" s="54">
        <v>10089.02</v>
      </c>
      <c r="H16" s="54">
        <v>18454.239999999998</v>
      </c>
      <c r="I16" s="54">
        <v>13350.97</v>
      </c>
    </row>
    <row r="17" spans="1:9" s="8" customFormat="1" ht="47.25" x14ac:dyDescent="0.25">
      <c r="A17" s="12" t="s">
        <v>36</v>
      </c>
      <c r="B17" s="13" t="s">
        <v>37</v>
      </c>
      <c r="C17" s="14"/>
      <c r="D17" s="14"/>
      <c r="E17" s="14"/>
      <c r="F17" s="14">
        <v>53554.44</v>
      </c>
      <c r="G17" s="54"/>
      <c r="H17" s="54"/>
      <c r="I17" s="54"/>
    </row>
    <row r="18" spans="1:9" s="8" customFormat="1" ht="15.75" x14ac:dyDescent="0.25">
      <c r="A18" s="38">
        <v>2240</v>
      </c>
      <c r="B18" s="39" t="s">
        <v>12</v>
      </c>
      <c r="C18" s="14">
        <v>29812.89</v>
      </c>
      <c r="D18" s="14">
        <v>13491.03</v>
      </c>
      <c r="E18" s="14">
        <v>2010.75</v>
      </c>
      <c r="F18" s="14">
        <v>119027.375</v>
      </c>
      <c r="G18" s="54">
        <v>10434.879999999999</v>
      </c>
      <c r="H18" s="54">
        <v>2332.9500000000003</v>
      </c>
      <c r="I18" s="54">
        <v>4722.68</v>
      </c>
    </row>
    <row r="19" spans="1:9" s="8" customFormat="1" ht="47.25" x14ac:dyDescent="0.25">
      <c r="A19" s="38">
        <v>2260</v>
      </c>
      <c r="B19" s="39" t="s">
        <v>13</v>
      </c>
      <c r="C19" s="14">
        <v>5885.08</v>
      </c>
      <c r="D19" s="14">
        <v>69.069999999999993</v>
      </c>
      <c r="E19" s="14"/>
      <c r="F19" s="14">
        <v>488.96500000000003</v>
      </c>
      <c r="G19" s="54">
        <v>783.53</v>
      </c>
      <c r="H19" s="54">
        <v>631.64</v>
      </c>
      <c r="I19" s="54">
        <v>0</v>
      </c>
    </row>
    <row r="20" spans="1:9" s="61" customFormat="1" ht="33" customHeight="1" x14ac:dyDescent="0.25">
      <c r="A20" s="60">
        <v>2300</v>
      </c>
      <c r="B20" s="20" t="s">
        <v>32</v>
      </c>
      <c r="C20" s="21">
        <f>C21+C22+C23+C24+C25+C26+C27</f>
        <v>97198.510000000009</v>
      </c>
      <c r="D20" s="21">
        <f t="shared" ref="D20:I20" si="1">D21+D22+D23+D24+D25+D26+D27</f>
        <v>53864.91</v>
      </c>
      <c r="E20" s="21">
        <f t="shared" si="1"/>
        <v>26132.807780844156</v>
      </c>
      <c r="F20" s="21">
        <f t="shared" si="1"/>
        <v>253567.53221915581</v>
      </c>
      <c r="G20" s="21">
        <f t="shared" si="1"/>
        <v>28499.230000000003</v>
      </c>
      <c r="H20" s="21">
        <f t="shared" si="1"/>
        <v>74935.06</v>
      </c>
      <c r="I20" s="21">
        <f t="shared" si="1"/>
        <v>30555.83</v>
      </c>
    </row>
    <row r="21" spans="1:9" s="8" customFormat="1" ht="16.5" customHeight="1" x14ac:dyDescent="0.25">
      <c r="A21" s="38">
        <v>2310</v>
      </c>
      <c r="B21" s="39" t="s">
        <v>14</v>
      </c>
      <c r="C21" s="14">
        <v>18269.38</v>
      </c>
      <c r="D21" s="14">
        <v>10304.36</v>
      </c>
      <c r="E21" s="14">
        <v>12669.29</v>
      </c>
      <c r="F21" s="14">
        <v>56745.854999999996</v>
      </c>
      <c r="G21" s="54">
        <v>9768.67</v>
      </c>
      <c r="H21" s="54">
        <v>17067.75</v>
      </c>
      <c r="I21" s="54">
        <v>10896.04</v>
      </c>
    </row>
    <row r="22" spans="1:9" s="8" customFormat="1" ht="32.25" customHeight="1" x14ac:dyDescent="0.25">
      <c r="A22" s="38">
        <v>2320</v>
      </c>
      <c r="B22" s="39" t="s">
        <v>15</v>
      </c>
      <c r="C22" s="14">
        <v>52173.35</v>
      </c>
      <c r="D22" s="14">
        <v>30740.16</v>
      </c>
      <c r="E22" s="14">
        <v>6474.0088621753239</v>
      </c>
      <c r="F22" s="14">
        <v>88675.566137824673</v>
      </c>
      <c r="G22" s="54">
        <v>1020.09</v>
      </c>
      <c r="H22" s="54">
        <v>12730.53</v>
      </c>
      <c r="I22" s="54">
        <v>936.69</v>
      </c>
    </row>
    <row r="23" spans="1:9" s="8" customFormat="1" ht="30" customHeight="1" x14ac:dyDescent="0.25">
      <c r="A23" s="38">
        <v>2340</v>
      </c>
      <c r="B23" s="39" t="s">
        <v>16</v>
      </c>
      <c r="C23" s="14">
        <v>392.52</v>
      </c>
      <c r="D23" s="14">
        <v>99.57</v>
      </c>
      <c r="E23" s="14">
        <v>80.528918668831167</v>
      </c>
      <c r="F23" s="14">
        <v>1337.8110813311689</v>
      </c>
      <c r="G23" s="54">
        <v>1895.3600000000001</v>
      </c>
      <c r="H23" s="54">
        <v>361.61</v>
      </c>
      <c r="I23" s="54">
        <v>712.7</v>
      </c>
    </row>
    <row r="24" spans="1:9" s="8" customFormat="1" ht="33" customHeight="1" x14ac:dyDescent="0.25">
      <c r="A24" s="38">
        <v>2350</v>
      </c>
      <c r="B24" s="39" t="s">
        <v>17</v>
      </c>
      <c r="C24" s="14">
        <v>13474.54</v>
      </c>
      <c r="D24" s="14">
        <v>7379.57</v>
      </c>
      <c r="E24" s="14">
        <v>1917.54</v>
      </c>
      <c r="F24" s="14">
        <v>31918.69</v>
      </c>
      <c r="G24" s="54">
        <v>11420.5</v>
      </c>
      <c r="H24" s="54">
        <v>17965.34</v>
      </c>
      <c r="I24" s="54">
        <v>6361.5</v>
      </c>
    </row>
    <row r="25" spans="1:9" s="8" customFormat="1" ht="51.75" customHeight="1" x14ac:dyDescent="0.25">
      <c r="A25" s="38">
        <v>2360</v>
      </c>
      <c r="B25" s="39" t="s">
        <v>18</v>
      </c>
      <c r="C25" s="14">
        <v>0</v>
      </c>
      <c r="D25" s="14">
        <v>0</v>
      </c>
      <c r="E25" s="14"/>
      <c r="F25" s="14">
        <v>0</v>
      </c>
      <c r="G25" s="54">
        <v>0</v>
      </c>
      <c r="H25" s="54">
        <v>0</v>
      </c>
      <c r="I25" s="54"/>
    </row>
    <row r="26" spans="1:9" s="8" customFormat="1" ht="16.5" customHeight="1" x14ac:dyDescent="0.25">
      <c r="A26" s="38">
        <v>2370</v>
      </c>
      <c r="B26" s="39" t="s">
        <v>19</v>
      </c>
      <c r="C26" s="14">
        <v>6953.03</v>
      </c>
      <c r="D26" s="14">
        <v>3461.34</v>
      </c>
      <c r="E26" s="14">
        <v>4991.4399999999996</v>
      </c>
      <c r="F26" s="14">
        <v>68254.930000000008</v>
      </c>
      <c r="G26" s="54">
        <v>1611.1799999999998</v>
      </c>
      <c r="H26" s="54">
        <v>26474.820000000003</v>
      </c>
      <c r="I26" s="54">
        <v>7129.65</v>
      </c>
    </row>
    <row r="27" spans="1:9" s="8" customFormat="1" ht="33" customHeight="1" x14ac:dyDescent="0.25">
      <c r="A27" s="38" t="s">
        <v>27</v>
      </c>
      <c r="B27" s="39" t="s">
        <v>26</v>
      </c>
      <c r="C27" s="14">
        <v>5935.69</v>
      </c>
      <c r="D27" s="14">
        <v>1879.91</v>
      </c>
      <c r="E27" s="14"/>
      <c r="F27" s="14">
        <v>6634.68</v>
      </c>
      <c r="G27" s="54">
        <v>2783.43</v>
      </c>
      <c r="H27" s="54">
        <v>335.01</v>
      </c>
      <c r="I27" s="54">
        <v>4519.25</v>
      </c>
    </row>
    <row r="28" spans="1:9" s="8" customFormat="1" ht="33" customHeight="1" x14ac:dyDescent="0.25">
      <c r="A28" s="34">
        <v>5233</v>
      </c>
      <c r="B28" s="30" t="s">
        <v>33</v>
      </c>
      <c r="C28" s="42"/>
      <c r="D28" s="37"/>
      <c r="E28" s="37"/>
      <c r="F28" s="52">
        <v>5061.3600000000006</v>
      </c>
      <c r="G28" s="55"/>
      <c r="H28" s="55"/>
      <c r="I28" s="55">
        <v>12545.16</v>
      </c>
    </row>
    <row r="29" spans="1:9" s="33" customFormat="1" ht="16.5" thickBot="1" x14ac:dyDescent="0.3">
      <c r="A29" s="31" t="s">
        <v>31</v>
      </c>
      <c r="B29" s="32" t="s">
        <v>30</v>
      </c>
      <c r="C29" s="46"/>
      <c r="D29" s="44"/>
      <c r="E29" s="44"/>
      <c r="F29" s="44">
        <v>31186.84</v>
      </c>
      <c r="G29" s="56"/>
      <c r="H29" s="56"/>
      <c r="I29" s="56">
        <v>4393.12</v>
      </c>
    </row>
    <row r="30" spans="1:9" s="8" customFormat="1" ht="15.75" x14ac:dyDescent="0.25">
      <c r="A30" s="16"/>
      <c r="B30" s="17" t="s">
        <v>20</v>
      </c>
      <c r="C30" s="18">
        <f>C8+C9+C10+C11+C12+C13+C20+C28+C29</f>
        <v>1243551.709942</v>
      </c>
      <c r="D30" s="18">
        <f t="shared" ref="D30:I30" si="2">D8+D9+D10+D11+D12+D13+D20+D28+D29</f>
        <v>776143.08668900013</v>
      </c>
      <c r="E30" s="18">
        <f t="shared" si="2"/>
        <v>192219.80238214287</v>
      </c>
      <c r="F30" s="18">
        <f t="shared" si="2"/>
        <v>4137306.6241158564</v>
      </c>
      <c r="G30" s="18">
        <f t="shared" si="2"/>
        <v>809531.06851000001</v>
      </c>
      <c r="H30" s="18">
        <f t="shared" si="2"/>
        <v>516384.62599099998</v>
      </c>
      <c r="I30" s="18">
        <f t="shared" si="2"/>
        <v>964417.71534900006</v>
      </c>
    </row>
    <row r="31" spans="1:9" s="8" customFormat="1" ht="15.75" x14ac:dyDescent="0.25">
      <c r="A31" s="35"/>
      <c r="B31" s="36"/>
      <c r="C31" s="43"/>
      <c r="D31" s="41"/>
      <c r="E31" s="41"/>
      <c r="F31" s="45"/>
      <c r="G31" s="57"/>
      <c r="H31" s="57"/>
      <c r="I31" s="57"/>
    </row>
    <row r="32" spans="1:9" s="8" customFormat="1" ht="15.75" x14ac:dyDescent="0.25">
      <c r="A32" s="35"/>
      <c r="B32" s="10" t="s">
        <v>21</v>
      </c>
      <c r="C32" s="11">
        <f>C30-C9-C11-C17-C27-C29</f>
        <v>989973.15994200006</v>
      </c>
      <c r="D32" s="11">
        <f t="shared" ref="D32:I32" si="3">D30-D9-D11-D17-D27-D29</f>
        <v>698456.86668900016</v>
      </c>
      <c r="E32" s="11">
        <f t="shared" si="3"/>
        <v>185029.21238214287</v>
      </c>
      <c r="F32" s="11">
        <f t="shared" si="3"/>
        <v>1535908.8841158564</v>
      </c>
      <c r="G32" s="11">
        <f t="shared" si="3"/>
        <v>663740.59850999992</v>
      </c>
      <c r="H32" s="11">
        <f t="shared" si="3"/>
        <v>495758.16599099996</v>
      </c>
      <c r="I32" s="11">
        <f t="shared" si="3"/>
        <v>393303.24534900009</v>
      </c>
    </row>
    <row r="33" spans="1:9" s="8" customFormat="1" ht="15.75" x14ac:dyDescent="0.25">
      <c r="A33" s="35"/>
      <c r="B33" s="10" t="s">
        <v>42</v>
      </c>
      <c r="C33" s="19">
        <v>387</v>
      </c>
      <c r="D33" s="19">
        <v>198</v>
      </c>
      <c r="E33" s="19">
        <v>96</v>
      </c>
      <c r="F33" s="62">
        <f>1892-E33</f>
        <v>1796</v>
      </c>
      <c r="G33" s="58">
        <v>253</v>
      </c>
      <c r="H33" s="58">
        <v>198</v>
      </c>
      <c r="I33" s="58">
        <v>448</v>
      </c>
    </row>
    <row r="34" spans="1:9" s="51" customFormat="1" ht="15.75" x14ac:dyDescent="0.25">
      <c r="A34" s="47"/>
      <c r="B34" s="48"/>
      <c r="C34" s="49"/>
      <c r="D34" s="49"/>
      <c r="E34" s="49"/>
      <c r="F34" s="50"/>
      <c r="G34" s="53"/>
      <c r="H34" s="53"/>
      <c r="I34" s="53"/>
    </row>
    <row r="35" spans="1:9" s="51" customFormat="1" ht="15.75" x14ac:dyDescent="0.25">
      <c r="A35" s="47"/>
      <c r="B35" s="48"/>
      <c r="C35" s="49"/>
      <c r="D35" s="49"/>
      <c r="E35" s="49"/>
      <c r="F35" s="50"/>
      <c r="G35" s="59"/>
      <c r="H35" s="59"/>
      <c r="I35" s="59"/>
    </row>
    <row r="36" spans="1:9" s="8" customFormat="1" ht="15.75" x14ac:dyDescent="0.25">
      <c r="A36" s="35"/>
      <c r="B36" s="10" t="s">
        <v>22</v>
      </c>
      <c r="C36" s="11">
        <f>C32/C33</f>
        <v>2558.0701807286823</v>
      </c>
      <c r="D36" s="11">
        <f t="shared" ref="D36:I36" si="4">D32/D33</f>
        <v>3527.5599327727282</v>
      </c>
      <c r="E36" s="11">
        <f t="shared" si="4"/>
        <v>1927.3876289806549</v>
      </c>
      <c r="F36" s="11">
        <f t="shared" si="4"/>
        <v>855.18312033176858</v>
      </c>
      <c r="G36" s="11">
        <f t="shared" si="4"/>
        <v>2623.4806265217389</v>
      </c>
      <c r="H36" s="11">
        <f t="shared" si="4"/>
        <v>2503.8291211666665</v>
      </c>
      <c r="I36" s="11">
        <f t="shared" si="4"/>
        <v>877.90902979687519</v>
      </c>
    </row>
    <row r="37" spans="1:9" x14ac:dyDescent="0.3">
      <c r="A37" s="35"/>
      <c r="B37" s="20" t="s">
        <v>23</v>
      </c>
      <c r="C37" s="21">
        <f>C36/12</f>
        <v>213.17251506072353</v>
      </c>
      <c r="D37" s="21">
        <f t="shared" ref="D37:I37" si="5">D36/12</f>
        <v>293.9633277310607</v>
      </c>
      <c r="E37" s="21">
        <f>E36/9</f>
        <v>214.15418099785055</v>
      </c>
      <c r="F37" s="21">
        <f t="shared" si="5"/>
        <v>71.265260027647386</v>
      </c>
      <c r="G37" s="21">
        <f t="shared" si="5"/>
        <v>218.62338554347824</v>
      </c>
      <c r="H37" s="21">
        <f t="shared" si="5"/>
        <v>208.65242676388888</v>
      </c>
      <c r="I37" s="21">
        <f t="shared" si="5"/>
        <v>73.159085816406261</v>
      </c>
    </row>
    <row r="38" spans="1:9" x14ac:dyDescent="0.3">
      <c r="A38" s="9"/>
      <c r="B38" s="20"/>
      <c r="C38" s="21"/>
      <c r="D38" s="21"/>
      <c r="E38" s="21"/>
      <c r="F38" s="21"/>
      <c r="G38" s="21"/>
      <c r="H38" s="21"/>
      <c r="I38" s="21"/>
    </row>
    <row r="39" spans="1:9" ht="19.5" thickBot="1" x14ac:dyDescent="0.35">
      <c r="A39" s="15"/>
      <c r="B39" s="22"/>
      <c r="C39" s="29"/>
      <c r="D39" s="29"/>
      <c r="E39" s="29"/>
      <c r="F39" s="29"/>
      <c r="G39" s="29"/>
      <c r="H39" s="29"/>
      <c r="I39" s="29"/>
    </row>
    <row r="40" spans="1:9" ht="6.75" customHeight="1" x14ac:dyDescent="0.3">
      <c r="B40" s="23"/>
      <c r="C40" s="24"/>
      <c r="D40" s="25"/>
      <c r="H40" s="8"/>
    </row>
    <row r="41" spans="1:9" ht="16.5" customHeight="1" x14ac:dyDescent="0.3">
      <c r="A41" s="69" t="s">
        <v>34</v>
      </c>
      <c r="B41" s="69"/>
      <c r="C41" s="69"/>
      <c r="D41" s="69"/>
      <c r="E41" s="69"/>
      <c r="F41" s="69"/>
      <c r="G41" s="69"/>
      <c r="H41" s="69"/>
      <c r="I41" s="69"/>
    </row>
    <row r="42" spans="1:9" ht="30.75" customHeight="1" x14ac:dyDescent="0.3">
      <c r="A42" s="69" t="s">
        <v>24</v>
      </c>
      <c r="B42" s="69"/>
      <c r="C42" s="69"/>
      <c r="D42" s="69"/>
      <c r="E42" s="69"/>
      <c r="F42" s="69"/>
      <c r="G42" s="69"/>
      <c r="H42" s="69"/>
      <c r="I42" s="69"/>
    </row>
    <row r="43" spans="1:9" ht="38.25" customHeight="1" x14ac:dyDescent="0.3">
      <c r="A43" s="69" t="s">
        <v>43</v>
      </c>
      <c r="B43" s="69"/>
      <c r="C43" s="69"/>
      <c r="D43" s="69"/>
      <c r="E43" s="69"/>
      <c r="F43" s="69"/>
      <c r="G43" s="69"/>
      <c r="H43" s="69"/>
      <c r="I43" s="69"/>
    </row>
    <row r="44" spans="1:9" ht="40.5" customHeight="1" x14ac:dyDescent="0.3">
      <c r="A44" s="69" t="s">
        <v>35</v>
      </c>
      <c r="B44" s="69"/>
      <c r="C44" s="69"/>
      <c r="D44" s="69"/>
      <c r="E44" s="69"/>
      <c r="F44" s="69"/>
      <c r="G44" s="69"/>
      <c r="H44" s="69"/>
      <c r="I44" s="69"/>
    </row>
    <row r="45" spans="1:9" ht="17.45" customHeight="1" x14ac:dyDescent="0.3">
      <c r="A45" s="68"/>
      <c r="B45" s="68"/>
      <c r="C45" s="68"/>
      <c r="D45" s="68"/>
      <c r="E45" s="68"/>
      <c r="F45" s="68"/>
    </row>
    <row r="46" spans="1:9" s="8" customFormat="1" ht="15.75" x14ac:dyDescent="0.25">
      <c r="A46" s="8" t="s">
        <v>49</v>
      </c>
      <c r="B46" s="26"/>
      <c r="E46" s="8" t="s">
        <v>25</v>
      </c>
    </row>
  </sheetData>
  <mergeCells count="6">
    <mergeCell ref="A4:I4"/>
    <mergeCell ref="A45:F45"/>
    <mergeCell ref="A41:I41"/>
    <mergeCell ref="A42:I42"/>
    <mergeCell ref="A43:I43"/>
    <mergeCell ref="A44:I44"/>
  </mergeCells>
  <printOptions horizontalCentered="1"/>
  <pageMargins left="0.75" right="0.75" top="0.78740157480314965" bottom="0.59055118110236227" header="0" footer="0"/>
  <pageSetup paperSize="9" scale="6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Kopa_apstiprinasanai_01_2022</vt:lpstr>
      <vt:lpstr>Kopa_apstiprinasanai_01_2022!Print_Area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cp:lastPrinted>2021-01-19T10:07:02Z</cp:lastPrinted>
  <dcterms:created xsi:type="dcterms:W3CDTF">2016-09-16T06:48:53Z</dcterms:created>
  <dcterms:modified xsi:type="dcterms:W3CDTF">2022-01-26T15:05:16Z</dcterms:modified>
</cp:coreProperties>
</file>