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2.gads\01_JANVĀRIS\"/>
    </mc:Choice>
  </mc:AlternateContent>
  <xr:revisionPtr revIDLastSave="0" documentId="13_ncr:1_{3CFF91DF-B50A-4219-B60D-E991FA9F64E8}" xr6:coauthVersionLast="47" xr6:coauthVersionMax="47" xr10:uidLastSave="{00000000-0000-0000-0000-000000000000}"/>
  <bookViews>
    <workbookView xWindow="-120" yWindow="-120" windowWidth="29040" windowHeight="15840" activeTab="1" xr2:uid="{6639DA44-0A55-41B5-ADD6-42CF60FCC658}"/>
  </bookViews>
  <sheets>
    <sheet name="2022" sheetId="1" r:id="rId1"/>
    <sheet name="2022_CPS" sheetId="2" r:id="rId2"/>
  </sheets>
  <definedNames>
    <definedName name="_xlnm.Print_Area" localSheetId="1">'2022_CPS'!$B$1:$N$17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P14" i="2"/>
  <c r="P18" i="2" s="1"/>
  <c r="O14" i="2"/>
  <c r="O17" i="2"/>
  <c r="P17" i="2" s="1"/>
  <c r="O16" i="2"/>
  <c r="P16" i="2" s="1"/>
  <c r="K15" i="2"/>
  <c r="J15" i="2"/>
  <c r="J18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K18" i="1"/>
  <c r="K16" i="1"/>
  <c r="J16" i="1"/>
  <c r="O15" i="1"/>
  <c r="P15" i="1" s="1"/>
  <c r="O14" i="1"/>
  <c r="P14" i="1" s="1"/>
  <c r="O13" i="1"/>
  <c r="P13" i="1" s="1"/>
  <c r="S12" i="1"/>
  <c r="T12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15" i="2" l="1"/>
  <c r="P15" i="2" s="1"/>
  <c r="K18" i="2"/>
  <c r="M15" i="2"/>
</calcChain>
</file>

<file path=xl/sharedStrings.xml><?xml version="1.0" encoding="utf-8"?>
<sst xmlns="http://schemas.openxmlformats.org/spreadsheetml/2006/main" count="151" uniqueCount="50">
  <si>
    <t>Uzvārds, vārds</t>
  </si>
  <si>
    <t>Amata nosaukums</t>
  </si>
  <si>
    <t>profesijas kods</t>
  </si>
  <si>
    <t>saime</t>
  </si>
  <si>
    <t>līmenis</t>
  </si>
  <si>
    <t xml:space="preserve">2021. amatalga </t>
  </si>
  <si>
    <t>slodze</t>
  </si>
  <si>
    <t>starpība</t>
  </si>
  <si>
    <t>ĀBJSS</t>
  </si>
  <si>
    <t>Inese Caune</t>
  </si>
  <si>
    <t>2221 34</t>
  </si>
  <si>
    <t>5.2</t>
  </si>
  <si>
    <t>III</t>
  </si>
  <si>
    <t>ĀVS</t>
  </si>
  <si>
    <t>Una Caune</t>
  </si>
  <si>
    <t>ārste</t>
  </si>
  <si>
    <t>2211 01</t>
  </si>
  <si>
    <t>5.1</t>
  </si>
  <si>
    <t>II B</t>
  </si>
  <si>
    <t>Rita Zakare</t>
  </si>
  <si>
    <t>Alda Reinharde</t>
  </si>
  <si>
    <t>2240 01</t>
  </si>
  <si>
    <t>I A</t>
  </si>
  <si>
    <t>Gunita Griķe</t>
  </si>
  <si>
    <t>ĀPII</t>
  </si>
  <si>
    <t>Ingrīda Pulvere</t>
  </si>
  <si>
    <t>KPII</t>
  </si>
  <si>
    <t>Jeļena Grigorjeva</t>
  </si>
  <si>
    <t>CPII</t>
  </si>
  <si>
    <t>2222 34</t>
  </si>
  <si>
    <t>5.3</t>
  </si>
  <si>
    <t>SPII</t>
  </si>
  <si>
    <t>2223 34</t>
  </si>
  <si>
    <t>5.4</t>
  </si>
  <si>
    <t>Pirmsskolas iestāžu un skolu MĀSA</t>
  </si>
  <si>
    <t>ar DD, soc.garant.</t>
  </si>
  <si>
    <t>2022. amatalga no 01.02.2022</t>
  </si>
  <si>
    <t>2022. amatalga no 01.01.2022</t>
  </si>
  <si>
    <t>Min alga 2021</t>
  </si>
  <si>
    <t>Min alga 2022</t>
  </si>
  <si>
    <t>Iestāde</t>
  </si>
  <si>
    <t>Ārstniecības personāla atalgojums Ādažu novada pašvaldībās iestādēs 2022.gadā</t>
  </si>
  <si>
    <t>Medmāsa</t>
  </si>
  <si>
    <t>Medicīnas māsa</t>
  </si>
  <si>
    <t>slodze no 01.02.2022</t>
  </si>
  <si>
    <t>CPS</t>
  </si>
  <si>
    <t>Ārsta palīgs (feldšeris)</t>
  </si>
  <si>
    <t>IA</t>
  </si>
  <si>
    <t>SPN</t>
  </si>
  <si>
    <t>2221 04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</si>
</sst>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9"/>
      <color indexed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2" applyFont="1" applyFill="1" applyBorder="1" applyAlignment="1">
      <alignment vertical="center"/>
    </xf>
    <xf numFmtId="0" fontId="2" fillId="3" borderId="1" xfId="3" applyFont="1" applyFill="1" applyBorder="1" applyAlignment="1">
      <alignment horizontal="center" vertical="center"/>
    </xf>
    <xf numFmtId="49" fontId="2" fillId="3" borderId="1" xfId="2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1" fontId="2" fillId="3" borderId="1" xfId="2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2" applyFont="1" applyBorder="1"/>
    <xf numFmtId="0" fontId="2" fillId="2" borderId="1" xfId="2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0" borderId="1" xfId="3" applyFont="1" applyBorder="1"/>
    <xf numFmtId="0" fontId="2" fillId="0" borderId="1" xfId="3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1" fontId="2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1" xfId="2" applyFont="1" applyBorder="1" applyAlignment="1">
      <alignment vertical="center" wrapText="1"/>
    </xf>
  </cellXfs>
  <cellStyles count="5">
    <cellStyle name="Komats 20" xfId="4" xr:uid="{74C90892-ED71-4955-9D88-10CA4065DED1}"/>
    <cellStyle name="Normal" xfId="0" builtinId="0"/>
    <cellStyle name="Normal 3" xfId="1" xr:uid="{CC84D611-95CD-461B-8552-335D26B1538C}"/>
    <cellStyle name="Normal 4" xfId="3" xr:uid="{13C4F961-A803-42AD-B124-7BB40F550CC1}"/>
    <cellStyle name="Normal 6" xfId="2" xr:uid="{8E250D63-FCF0-4679-A9D3-3CD2024353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BA7C-B941-4A6B-A18F-003616A79BBD}">
  <sheetPr>
    <tabColor theme="5" tint="0.79998168889431442"/>
  </sheetPr>
  <dimension ref="B3:T20"/>
  <sheetViews>
    <sheetView workbookViewId="0">
      <selection activeCell="O14" sqref="O14"/>
    </sheetView>
  </sheetViews>
  <sheetFormatPr defaultRowHeight="12.75" x14ac:dyDescent="0.2"/>
  <cols>
    <col min="2" max="2" width="12.5703125" bestFit="1" customWidth="1"/>
    <col min="3" max="3" width="12.5703125" hidden="1" customWidth="1"/>
    <col min="4" max="4" width="12.85546875" bestFit="1" customWidth="1"/>
    <col min="11" max="11" width="13.28515625" bestFit="1" customWidth="1"/>
    <col min="13" max="13" width="12.7109375" bestFit="1" customWidth="1"/>
    <col min="14" max="14" width="12.28515625" bestFit="1" customWidth="1"/>
  </cols>
  <sheetData>
    <row r="3" spans="2:20" ht="15.75" x14ac:dyDescent="0.25">
      <c r="F3" s="31" t="s">
        <v>41</v>
      </c>
    </row>
    <row r="5" spans="2:20" x14ac:dyDescent="0.2">
      <c r="G5" s="1"/>
      <c r="H5" s="2"/>
      <c r="I5" s="2"/>
      <c r="J5" s="1"/>
      <c r="K5" s="2"/>
      <c r="L5" s="1"/>
      <c r="M5" s="3"/>
      <c r="N5" s="3"/>
      <c r="O5" s="1"/>
      <c r="P5" s="1"/>
      <c r="Q5" s="1"/>
    </row>
    <row r="6" spans="2:20" ht="38.25" x14ac:dyDescent="0.2">
      <c r="B6" s="17" t="s">
        <v>40</v>
      </c>
      <c r="C6" s="4" t="s">
        <v>0</v>
      </c>
      <c r="D6" s="5" t="s">
        <v>1</v>
      </c>
      <c r="E6" s="6" t="s">
        <v>2</v>
      </c>
      <c r="F6" s="6" t="s">
        <v>3</v>
      </c>
      <c r="G6" s="6" t="s">
        <v>4</v>
      </c>
      <c r="H6" s="7" t="s">
        <v>38</v>
      </c>
      <c r="I6" s="7" t="s">
        <v>39</v>
      </c>
      <c r="J6" s="8" t="s">
        <v>5</v>
      </c>
      <c r="K6" s="8" t="s">
        <v>37</v>
      </c>
      <c r="L6" s="6" t="s">
        <v>6</v>
      </c>
      <c r="M6" s="8" t="s">
        <v>36</v>
      </c>
      <c r="N6" s="5" t="s">
        <v>44</v>
      </c>
      <c r="O6" s="2" t="s">
        <v>7</v>
      </c>
      <c r="P6" s="30" t="s">
        <v>35</v>
      </c>
      <c r="Q6" s="1"/>
    </row>
    <row r="7" spans="2:20" x14ac:dyDescent="0.2">
      <c r="B7" s="17" t="s">
        <v>8</v>
      </c>
      <c r="C7" s="10" t="s">
        <v>9</v>
      </c>
      <c r="D7" s="10" t="s">
        <v>42</v>
      </c>
      <c r="E7" s="11" t="s">
        <v>10</v>
      </c>
      <c r="F7" s="12" t="s">
        <v>11</v>
      </c>
      <c r="G7" s="13" t="s">
        <v>12</v>
      </c>
      <c r="H7" s="13">
        <v>985</v>
      </c>
      <c r="I7" s="14">
        <v>1032</v>
      </c>
      <c r="J7" s="32">
        <v>498</v>
      </c>
      <c r="K7" s="15">
        <v>516</v>
      </c>
      <c r="L7" s="15">
        <v>0.5</v>
      </c>
      <c r="M7" s="15">
        <v>516</v>
      </c>
      <c r="N7" s="9"/>
      <c r="O7" s="16">
        <f>K7-J7</f>
        <v>18</v>
      </c>
      <c r="P7" s="16">
        <f>(O7*12)*1.2359</f>
        <v>266.95440000000002</v>
      </c>
      <c r="Q7" s="1"/>
      <c r="S7" t="s">
        <v>13</v>
      </c>
    </row>
    <row r="8" spans="2:20" x14ac:dyDescent="0.2">
      <c r="B8" s="17" t="s">
        <v>13</v>
      </c>
      <c r="C8" s="9" t="s">
        <v>14</v>
      </c>
      <c r="D8" s="9" t="s">
        <v>15</v>
      </c>
      <c r="E8" s="17" t="s">
        <v>16</v>
      </c>
      <c r="F8" s="18" t="s">
        <v>17</v>
      </c>
      <c r="G8" s="17" t="s">
        <v>18</v>
      </c>
      <c r="H8" s="13">
        <v>1489</v>
      </c>
      <c r="I8" s="19">
        <v>1555</v>
      </c>
      <c r="J8" s="17">
        <v>1489</v>
      </c>
      <c r="K8" s="20">
        <v>1555</v>
      </c>
      <c r="L8" s="15">
        <v>0.5</v>
      </c>
      <c r="M8" s="20">
        <v>1555</v>
      </c>
      <c r="N8" s="9"/>
      <c r="O8" s="16">
        <f t="shared" ref="O8:O15" si="0">K8-J8</f>
        <v>66</v>
      </c>
      <c r="P8" s="16">
        <f t="shared" ref="P8:P15" si="1">(O8*12)*1.2359</f>
        <v>978.83280000000002</v>
      </c>
      <c r="Q8" s="1"/>
      <c r="S8" s="16">
        <v>66</v>
      </c>
    </row>
    <row r="9" spans="2:20" x14ac:dyDescent="0.2">
      <c r="B9" s="17" t="s">
        <v>13</v>
      </c>
      <c r="C9" s="9" t="s">
        <v>19</v>
      </c>
      <c r="D9" s="10" t="s">
        <v>42</v>
      </c>
      <c r="E9" s="17" t="s">
        <v>10</v>
      </c>
      <c r="F9" s="18" t="s">
        <v>11</v>
      </c>
      <c r="G9" s="17" t="s">
        <v>12</v>
      </c>
      <c r="H9" s="13">
        <v>985</v>
      </c>
      <c r="I9" s="19">
        <v>1032</v>
      </c>
      <c r="J9" s="17">
        <v>985</v>
      </c>
      <c r="K9" s="20">
        <v>1032</v>
      </c>
      <c r="L9" s="15">
        <v>0.5</v>
      </c>
      <c r="M9" s="20">
        <v>1032</v>
      </c>
      <c r="N9" s="9"/>
      <c r="O9" s="16">
        <f t="shared" si="0"/>
        <v>47</v>
      </c>
      <c r="P9" s="16">
        <f t="shared" si="1"/>
        <v>697.04759999999999</v>
      </c>
      <c r="Q9" s="1"/>
      <c r="S9" s="16">
        <v>47</v>
      </c>
    </row>
    <row r="10" spans="2:20" x14ac:dyDescent="0.2">
      <c r="B10" s="17" t="s">
        <v>13</v>
      </c>
      <c r="C10" s="9" t="s">
        <v>20</v>
      </c>
      <c r="D10" s="10" t="s">
        <v>42</v>
      </c>
      <c r="E10" s="17" t="s">
        <v>21</v>
      </c>
      <c r="F10" s="21" t="s">
        <v>17</v>
      </c>
      <c r="G10" s="17" t="s">
        <v>22</v>
      </c>
      <c r="H10" s="13">
        <v>985</v>
      </c>
      <c r="I10" s="19">
        <v>1032</v>
      </c>
      <c r="J10" s="17">
        <v>985</v>
      </c>
      <c r="K10" s="19">
        <v>1032</v>
      </c>
      <c r="L10" s="17">
        <v>1</v>
      </c>
      <c r="M10" s="19">
        <v>1032</v>
      </c>
      <c r="N10" s="9"/>
      <c r="O10" s="16">
        <f t="shared" si="0"/>
        <v>47</v>
      </c>
      <c r="P10" s="16">
        <f t="shared" si="1"/>
        <v>697.04759999999999</v>
      </c>
      <c r="Q10" s="1"/>
      <c r="S10" s="16">
        <v>47</v>
      </c>
    </row>
    <row r="11" spans="2:20" x14ac:dyDescent="0.2">
      <c r="B11" s="17" t="s">
        <v>13</v>
      </c>
      <c r="C11" s="9" t="s">
        <v>23</v>
      </c>
      <c r="D11" s="10" t="s">
        <v>42</v>
      </c>
      <c r="E11" s="17" t="s">
        <v>10</v>
      </c>
      <c r="F11" s="18" t="s">
        <v>11</v>
      </c>
      <c r="G11" s="17" t="s">
        <v>12</v>
      </c>
      <c r="H11" s="13">
        <v>985</v>
      </c>
      <c r="I11" s="19">
        <v>1032</v>
      </c>
      <c r="J11" s="17">
        <v>498</v>
      </c>
      <c r="K11" s="17">
        <v>516</v>
      </c>
      <c r="L11" s="17">
        <v>0.5</v>
      </c>
      <c r="M11" s="19">
        <v>1032</v>
      </c>
      <c r="N11" s="17">
        <v>1</v>
      </c>
      <c r="O11" s="16">
        <f>M11-K11</f>
        <v>516</v>
      </c>
      <c r="P11" s="16">
        <f t="shared" si="1"/>
        <v>7652.6927999999998</v>
      </c>
      <c r="Q11" s="1"/>
      <c r="S11" s="16">
        <v>516</v>
      </c>
    </row>
    <row r="12" spans="2:20" x14ac:dyDescent="0.2">
      <c r="B12" s="17" t="s">
        <v>24</v>
      </c>
      <c r="C12" s="22" t="s">
        <v>25</v>
      </c>
      <c r="D12" s="10" t="s">
        <v>42</v>
      </c>
      <c r="E12" s="23" t="s">
        <v>10</v>
      </c>
      <c r="F12" s="24" t="s">
        <v>11</v>
      </c>
      <c r="G12" s="23" t="s">
        <v>12</v>
      </c>
      <c r="H12" s="13">
        <v>985</v>
      </c>
      <c r="I12" s="19">
        <v>1032</v>
      </c>
      <c r="J12" s="19">
        <v>896</v>
      </c>
      <c r="K12" s="19">
        <v>1032</v>
      </c>
      <c r="L12" s="19">
        <v>1</v>
      </c>
      <c r="M12" s="19">
        <v>1032</v>
      </c>
      <c r="N12" s="9"/>
      <c r="O12" s="16">
        <f t="shared" si="0"/>
        <v>136</v>
      </c>
      <c r="P12" s="16">
        <f t="shared" si="1"/>
        <v>2016.9888000000001</v>
      </c>
      <c r="Q12" s="1"/>
      <c r="S12" s="16">
        <f>SUM(S8:S11)</f>
        <v>676</v>
      </c>
      <c r="T12" s="25">
        <f>S12*12*1.2359</f>
        <v>10025.620800000001</v>
      </c>
    </row>
    <row r="13" spans="2:20" x14ac:dyDescent="0.2">
      <c r="B13" s="17" t="s">
        <v>26</v>
      </c>
      <c r="C13" s="26" t="s">
        <v>27</v>
      </c>
      <c r="D13" s="10" t="s">
        <v>42</v>
      </c>
      <c r="E13" s="27" t="s">
        <v>10</v>
      </c>
      <c r="F13" s="24" t="s">
        <v>11</v>
      </c>
      <c r="G13" s="23" t="s">
        <v>12</v>
      </c>
      <c r="H13" s="13">
        <v>985</v>
      </c>
      <c r="I13" s="19">
        <v>1032</v>
      </c>
      <c r="J13" s="19">
        <v>985</v>
      </c>
      <c r="K13" s="19">
        <v>1032</v>
      </c>
      <c r="L13" s="19">
        <v>1</v>
      </c>
      <c r="M13" s="19">
        <v>1032</v>
      </c>
      <c r="N13" s="9"/>
      <c r="O13" s="16">
        <f t="shared" si="0"/>
        <v>47</v>
      </c>
      <c r="P13" s="16">
        <f t="shared" si="1"/>
        <v>697.04759999999999</v>
      </c>
      <c r="Q13" s="1"/>
    </row>
    <row r="14" spans="2:20" x14ac:dyDescent="0.2">
      <c r="B14" s="17" t="s">
        <v>28</v>
      </c>
      <c r="C14" s="28"/>
      <c r="D14" s="27" t="s">
        <v>43</v>
      </c>
      <c r="E14" s="27" t="s">
        <v>29</v>
      </c>
      <c r="F14" s="24" t="s">
        <v>30</v>
      </c>
      <c r="G14" s="23" t="s">
        <v>12</v>
      </c>
      <c r="H14" s="13">
        <v>985</v>
      </c>
      <c r="I14" s="19">
        <v>1032</v>
      </c>
      <c r="J14" s="19">
        <v>867</v>
      </c>
      <c r="K14" s="19">
        <v>1032</v>
      </c>
      <c r="L14" s="19">
        <v>1</v>
      </c>
      <c r="M14" s="19">
        <v>1032</v>
      </c>
      <c r="N14" s="9"/>
      <c r="O14" s="16">
        <f t="shared" si="0"/>
        <v>165</v>
      </c>
      <c r="P14" s="16">
        <f t="shared" si="1"/>
        <v>2447.0819999999999</v>
      </c>
      <c r="Q14" s="1"/>
    </row>
    <row r="15" spans="2:20" x14ac:dyDescent="0.2">
      <c r="B15" s="17" t="s">
        <v>31</v>
      </c>
      <c r="C15" s="28"/>
      <c r="D15" s="26" t="s">
        <v>43</v>
      </c>
      <c r="E15" s="27" t="s">
        <v>32</v>
      </c>
      <c r="F15" s="24" t="s">
        <v>33</v>
      </c>
      <c r="G15" s="23" t="s">
        <v>12</v>
      </c>
      <c r="H15" s="13">
        <v>985</v>
      </c>
      <c r="I15" s="19">
        <v>1032</v>
      </c>
      <c r="J15" s="19">
        <v>985</v>
      </c>
      <c r="K15" s="19">
        <v>1032</v>
      </c>
      <c r="L15" s="19">
        <v>1</v>
      </c>
      <c r="M15" s="19">
        <v>1032</v>
      </c>
      <c r="N15" s="9"/>
      <c r="O15" s="16">
        <f t="shared" si="0"/>
        <v>47</v>
      </c>
      <c r="P15" s="16">
        <f t="shared" si="1"/>
        <v>697.04759999999999</v>
      </c>
      <c r="Q15" s="1"/>
    </row>
    <row r="16" spans="2:20" x14ac:dyDescent="0.2">
      <c r="G16" s="1"/>
      <c r="H16" s="1"/>
      <c r="I16" s="1"/>
      <c r="J16" s="33">
        <f>SUM(J7:J15)</f>
        <v>8188</v>
      </c>
      <c r="K16" s="16">
        <f>SUM(K7:K15)</f>
        <v>8779</v>
      </c>
      <c r="L16" s="1"/>
      <c r="M16" s="1"/>
      <c r="N16" s="1"/>
      <c r="O16" s="1"/>
      <c r="P16" s="1"/>
      <c r="Q16" s="1"/>
    </row>
    <row r="17" spans="4:17" x14ac:dyDescent="0.2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4:17" x14ac:dyDescent="0.2">
      <c r="K18" s="25">
        <f>K16-J16</f>
        <v>591</v>
      </c>
    </row>
    <row r="20" spans="4:17" ht="15.75" x14ac:dyDescent="0.25">
      <c r="D20" s="29" t="s">
        <v>34</v>
      </c>
      <c r="E20" s="1"/>
      <c r="F20" s="1"/>
      <c r="G20" s="1"/>
      <c r="H20" s="1"/>
      <c r="I20" s="1" t="s">
        <v>10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7033-4838-4FE9-A2BF-ACD215085259}">
  <sheetPr>
    <tabColor theme="5" tint="0.79998168889431442"/>
    <pageSetUpPr fitToPage="1"/>
  </sheetPr>
  <dimension ref="B3:T24"/>
  <sheetViews>
    <sheetView tabSelected="1" workbookViewId="0">
      <selection activeCell="B41" sqref="B41"/>
    </sheetView>
  </sheetViews>
  <sheetFormatPr defaultColWidth="8.7109375" defaultRowHeight="12.75" x14ac:dyDescent="0.2"/>
  <cols>
    <col min="2" max="2" width="12.42578125" bestFit="1" customWidth="1"/>
    <col min="3" max="3" width="12.42578125" hidden="1" customWidth="1"/>
    <col min="4" max="4" width="16.42578125" customWidth="1"/>
    <col min="11" max="11" width="13.28515625" bestFit="1" customWidth="1"/>
    <col min="13" max="13" width="12.7109375" bestFit="1" customWidth="1"/>
    <col min="14" max="14" width="12.140625" bestFit="1" customWidth="1"/>
    <col min="15" max="16" width="0" hidden="1" customWidth="1"/>
  </cols>
  <sheetData>
    <row r="3" spans="2:20" ht="15.75" x14ac:dyDescent="0.25">
      <c r="F3" s="31" t="s">
        <v>41</v>
      </c>
    </row>
    <row r="5" spans="2:20" x14ac:dyDescent="0.2">
      <c r="G5" s="1"/>
      <c r="H5" s="2"/>
      <c r="I5" s="2"/>
      <c r="J5" s="1"/>
      <c r="K5" s="2"/>
      <c r="L5" s="1"/>
      <c r="M5" s="3"/>
      <c r="N5" s="3"/>
      <c r="O5" s="1"/>
      <c r="P5" s="1"/>
      <c r="Q5" s="1"/>
    </row>
    <row r="6" spans="2:20" ht="38.25" x14ac:dyDescent="0.2">
      <c r="B6" s="17" t="s">
        <v>40</v>
      </c>
      <c r="C6" s="4" t="s">
        <v>0</v>
      </c>
      <c r="D6" s="5" t="s">
        <v>1</v>
      </c>
      <c r="E6" s="6" t="s">
        <v>2</v>
      </c>
      <c r="F6" s="6" t="s">
        <v>3</v>
      </c>
      <c r="G6" s="6" t="s">
        <v>4</v>
      </c>
      <c r="H6" s="7" t="s">
        <v>38</v>
      </c>
      <c r="I6" s="7" t="s">
        <v>39</v>
      </c>
      <c r="J6" s="8" t="s">
        <v>5</v>
      </c>
      <c r="K6" s="8" t="s">
        <v>37</v>
      </c>
      <c r="L6" s="6" t="s">
        <v>6</v>
      </c>
      <c r="M6" s="8" t="s">
        <v>36</v>
      </c>
      <c r="N6" s="5" t="s">
        <v>44</v>
      </c>
      <c r="O6" s="2" t="s">
        <v>7</v>
      </c>
      <c r="P6" s="30" t="s">
        <v>35</v>
      </c>
      <c r="Q6" s="1"/>
    </row>
    <row r="7" spans="2:20" x14ac:dyDescent="0.2">
      <c r="B7" s="17" t="s">
        <v>8</v>
      </c>
      <c r="C7" s="10" t="s">
        <v>9</v>
      </c>
      <c r="D7" s="10" t="s">
        <v>42</v>
      </c>
      <c r="E7" s="11" t="s">
        <v>10</v>
      </c>
      <c r="F7" s="12" t="s">
        <v>11</v>
      </c>
      <c r="G7" s="13" t="s">
        <v>12</v>
      </c>
      <c r="H7" s="13">
        <v>985</v>
      </c>
      <c r="I7" s="14">
        <v>1032</v>
      </c>
      <c r="J7" s="32">
        <v>498</v>
      </c>
      <c r="K7" s="15">
        <v>516</v>
      </c>
      <c r="L7" s="15">
        <v>0.5</v>
      </c>
      <c r="M7" s="15">
        <v>516</v>
      </c>
      <c r="N7" s="9"/>
      <c r="O7" s="16">
        <f>K7-J7</f>
        <v>18</v>
      </c>
      <c r="P7" s="16">
        <f>(O7*12)*1.2359</f>
        <v>266.95440000000002</v>
      </c>
      <c r="Q7" s="1"/>
    </row>
    <row r="8" spans="2:20" x14ac:dyDescent="0.2">
      <c r="B8" s="17" t="s">
        <v>13</v>
      </c>
      <c r="C8" s="9" t="s">
        <v>14</v>
      </c>
      <c r="D8" s="9" t="s">
        <v>15</v>
      </c>
      <c r="E8" s="17" t="s">
        <v>16</v>
      </c>
      <c r="F8" s="18" t="s">
        <v>17</v>
      </c>
      <c r="G8" s="17" t="s">
        <v>18</v>
      </c>
      <c r="H8" s="13">
        <v>1489</v>
      </c>
      <c r="I8" s="19">
        <v>1555</v>
      </c>
      <c r="J8" s="17">
        <v>1489</v>
      </c>
      <c r="K8" s="20">
        <v>1555</v>
      </c>
      <c r="L8" s="15">
        <v>0.5</v>
      </c>
      <c r="M8" s="20">
        <v>1555</v>
      </c>
      <c r="N8" s="9"/>
      <c r="O8" s="16">
        <f t="shared" ref="O8:O17" si="0">K8-J8</f>
        <v>66</v>
      </c>
      <c r="P8" s="16">
        <f t="shared" ref="P8:P17" si="1">(O8*12)*1.2359</f>
        <v>978.83280000000002</v>
      </c>
      <c r="Q8" s="1"/>
      <c r="S8" s="16"/>
    </row>
    <row r="9" spans="2:20" x14ac:dyDescent="0.2">
      <c r="B9" s="17" t="s">
        <v>13</v>
      </c>
      <c r="C9" s="9" t="s">
        <v>19</v>
      </c>
      <c r="D9" s="10" t="s">
        <v>42</v>
      </c>
      <c r="E9" s="17" t="s">
        <v>10</v>
      </c>
      <c r="F9" s="18" t="s">
        <v>11</v>
      </c>
      <c r="G9" s="17" t="s">
        <v>12</v>
      </c>
      <c r="H9" s="13">
        <v>985</v>
      </c>
      <c r="I9" s="19">
        <v>1032</v>
      </c>
      <c r="J9" s="17">
        <v>985</v>
      </c>
      <c r="K9" s="20">
        <v>1032</v>
      </c>
      <c r="L9" s="15">
        <v>0.5</v>
      </c>
      <c r="M9" s="20">
        <v>1032</v>
      </c>
      <c r="N9" s="9"/>
      <c r="O9" s="16">
        <f t="shared" si="0"/>
        <v>47</v>
      </c>
      <c r="P9" s="16">
        <f t="shared" si="1"/>
        <v>697.04759999999999</v>
      </c>
      <c r="Q9" s="1"/>
      <c r="S9" s="16"/>
    </row>
    <row r="10" spans="2:20" x14ac:dyDescent="0.2">
      <c r="B10" s="17" t="s">
        <v>13</v>
      </c>
      <c r="C10" s="9" t="s">
        <v>20</v>
      </c>
      <c r="D10" s="10" t="s">
        <v>42</v>
      </c>
      <c r="E10" s="17" t="s">
        <v>21</v>
      </c>
      <c r="F10" s="21" t="s">
        <v>17</v>
      </c>
      <c r="G10" s="17" t="s">
        <v>22</v>
      </c>
      <c r="H10" s="13">
        <v>985</v>
      </c>
      <c r="I10" s="19">
        <v>1032</v>
      </c>
      <c r="J10" s="17">
        <v>985</v>
      </c>
      <c r="K10" s="19">
        <v>1032</v>
      </c>
      <c r="L10" s="17">
        <v>1</v>
      </c>
      <c r="M10" s="19">
        <v>1032</v>
      </c>
      <c r="N10" s="9"/>
      <c r="O10" s="16">
        <f t="shared" si="0"/>
        <v>47</v>
      </c>
      <c r="P10" s="16">
        <f t="shared" si="1"/>
        <v>697.04759999999999</v>
      </c>
      <c r="Q10" s="1"/>
      <c r="S10" s="16"/>
    </row>
    <row r="11" spans="2:20" x14ac:dyDescent="0.2">
      <c r="B11" s="17" t="s">
        <v>13</v>
      </c>
      <c r="C11" s="9" t="s">
        <v>23</v>
      </c>
      <c r="D11" s="10" t="s">
        <v>42</v>
      </c>
      <c r="E11" s="17" t="s">
        <v>10</v>
      </c>
      <c r="F11" s="18" t="s">
        <v>11</v>
      </c>
      <c r="G11" s="17" t="s">
        <v>12</v>
      </c>
      <c r="H11" s="13">
        <v>985</v>
      </c>
      <c r="I11" s="19">
        <v>1032</v>
      </c>
      <c r="J11" s="17">
        <v>498</v>
      </c>
      <c r="K11" s="17">
        <v>516</v>
      </c>
      <c r="L11" s="17">
        <v>0.5</v>
      </c>
      <c r="M11" s="19">
        <v>1032</v>
      </c>
      <c r="N11" s="17">
        <v>1</v>
      </c>
      <c r="O11" s="16">
        <f>M11-K11</f>
        <v>516</v>
      </c>
      <c r="P11" s="16">
        <f t="shared" si="1"/>
        <v>7652.6927999999998</v>
      </c>
      <c r="Q11" s="1"/>
      <c r="S11" s="16"/>
    </row>
    <row r="12" spans="2:20" x14ac:dyDescent="0.2">
      <c r="B12" s="17" t="s">
        <v>24</v>
      </c>
      <c r="C12" s="22" t="s">
        <v>25</v>
      </c>
      <c r="D12" s="10" t="s">
        <v>42</v>
      </c>
      <c r="E12" s="23" t="s">
        <v>10</v>
      </c>
      <c r="F12" s="24" t="s">
        <v>11</v>
      </c>
      <c r="G12" s="23" t="s">
        <v>12</v>
      </c>
      <c r="H12" s="13">
        <v>985</v>
      </c>
      <c r="I12" s="19">
        <v>1032</v>
      </c>
      <c r="J12" s="19">
        <v>896</v>
      </c>
      <c r="K12" s="19">
        <v>1032</v>
      </c>
      <c r="L12" s="19">
        <v>1</v>
      </c>
      <c r="M12" s="19">
        <v>1032</v>
      </c>
      <c r="N12" s="9"/>
      <c r="O12" s="16">
        <f t="shared" si="0"/>
        <v>136</v>
      </c>
      <c r="P12" s="16">
        <f t="shared" si="1"/>
        <v>2016.9888000000001</v>
      </c>
      <c r="Q12" s="1"/>
      <c r="S12" s="16"/>
      <c r="T12" s="25"/>
    </row>
    <row r="13" spans="2:20" x14ac:dyDescent="0.2">
      <c r="B13" s="17" t="s">
        <v>26</v>
      </c>
      <c r="C13" s="26" t="s">
        <v>27</v>
      </c>
      <c r="D13" s="10" t="s">
        <v>42</v>
      </c>
      <c r="E13" s="27" t="s">
        <v>10</v>
      </c>
      <c r="F13" s="24" t="s">
        <v>11</v>
      </c>
      <c r="G13" s="23" t="s">
        <v>12</v>
      </c>
      <c r="H13" s="13">
        <v>985</v>
      </c>
      <c r="I13" s="19">
        <v>1032</v>
      </c>
      <c r="J13" s="19">
        <v>985</v>
      </c>
      <c r="K13" s="19">
        <v>1032</v>
      </c>
      <c r="L13" s="19">
        <v>1</v>
      </c>
      <c r="M13" s="19">
        <v>1032</v>
      </c>
      <c r="N13" s="9"/>
      <c r="O13" s="16">
        <f t="shared" si="0"/>
        <v>47</v>
      </c>
      <c r="P13" s="16">
        <f t="shared" si="1"/>
        <v>697.04759999999999</v>
      </c>
      <c r="Q13" s="1"/>
    </row>
    <row r="14" spans="2:20" x14ac:dyDescent="0.2">
      <c r="B14" s="17" t="s">
        <v>48</v>
      </c>
      <c r="C14" s="26"/>
      <c r="D14" s="36" t="s">
        <v>43</v>
      </c>
      <c r="E14" s="27" t="s">
        <v>49</v>
      </c>
      <c r="F14" s="24" t="s">
        <v>30</v>
      </c>
      <c r="G14" s="23" t="s">
        <v>12</v>
      </c>
      <c r="H14" s="13">
        <v>986</v>
      </c>
      <c r="I14" s="19">
        <v>1032</v>
      </c>
      <c r="J14" s="19">
        <v>920</v>
      </c>
      <c r="K14" s="19">
        <v>1032</v>
      </c>
      <c r="L14" s="19">
        <v>1</v>
      </c>
      <c r="M14" s="19">
        <v>1032</v>
      </c>
      <c r="N14" s="9"/>
      <c r="O14" s="16">
        <f t="shared" si="0"/>
        <v>112</v>
      </c>
      <c r="P14" s="16">
        <f t="shared" si="1"/>
        <v>1661.0496000000001</v>
      </c>
      <c r="Q14" s="1"/>
    </row>
    <row r="15" spans="2:20" ht="25.5" x14ac:dyDescent="0.2">
      <c r="B15" s="17" t="s">
        <v>45</v>
      </c>
      <c r="C15" s="26"/>
      <c r="D15" s="37" t="s">
        <v>46</v>
      </c>
      <c r="E15" s="27" t="s">
        <v>21</v>
      </c>
      <c r="F15" s="34" t="s">
        <v>17</v>
      </c>
      <c r="G15" s="35" t="s">
        <v>47</v>
      </c>
      <c r="H15" s="35">
        <v>985</v>
      </c>
      <c r="I15" s="19">
        <v>1032</v>
      </c>
      <c r="J15" s="19">
        <f>H15*1.1</f>
        <v>1083.5</v>
      </c>
      <c r="K15" s="19">
        <f>I15*1.1</f>
        <v>1135.2</v>
      </c>
      <c r="L15" s="19">
        <v>1</v>
      </c>
      <c r="M15" s="19">
        <f>K15</f>
        <v>1135.2</v>
      </c>
      <c r="N15" s="9"/>
      <c r="O15" s="33">
        <f>K15-J15</f>
        <v>51.700000000000045</v>
      </c>
      <c r="P15" s="33">
        <f t="shared" si="1"/>
        <v>766.75236000000064</v>
      </c>
      <c r="Q15" s="1"/>
    </row>
    <row r="16" spans="2:20" x14ac:dyDescent="0.2">
      <c r="B16" s="17" t="s">
        <v>28</v>
      </c>
      <c r="C16" s="28"/>
      <c r="D16" s="36" t="s">
        <v>43</v>
      </c>
      <c r="E16" s="27" t="s">
        <v>29</v>
      </c>
      <c r="F16" s="24" t="s">
        <v>30</v>
      </c>
      <c r="G16" s="23" t="s">
        <v>12</v>
      </c>
      <c r="H16" s="13">
        <v>985</v>
      </c>
      <c r="I16" s="19">
        <v>1032</v>
      </c>
      <c r="J16" s="19">
        <v>867</v>
      </c>
      <c r="K16" s="19">
        <v>1032</v>
      </c>
      <c r="L16" s="19">
        <v>1</v>
      </c>
      <c r="M16" s="19">
        <v>1032</v>
      </c>
      <c r="N16" s="9"/>
      <c r="O16" s="16">
        <f t="shared" si="0"/>
        <v>165</v>
      </c>
      <c r="P16" s="16">
        <f t="shared" si="1"/>
        <v>2447.0819999999999</v>
      </c>
      <c r="Q16" s="1"/>
    </row>
    <row r="17" spans="2:17" x14ac:dyDescent="0.2">
      <c r="B17" s="17" t="s">
        <v>31</v>
      </c>
      <c r="C17" s="28"/>
      <c r="D17" s="26" t="s">
        <v>43</v>
      </c>
      <c r="E17" s="27" t="s">
        <v>32</v>
      </c>
      <c r="F17" s="24" t="s">
        <v>33</v>
      </c>
      <c r="G17" s="23" t="s">
        <v>12</v>
      </c>
      <c r="H17" s="13">
        <v>985</v>
      </c>
      <c r="I17" s="19">
        <v>1032</v>
      </c>
      <c r="J17" s="19">
        <v>985</v>
      </c>
      <c r="K17" s="19">
        <v>1032</v>
      </c>
      <c r="L17" s="19">
        <v>1</v>
      </c>
      <c r="M17" s="19">
        <v>1032</v>
      </c>
      <c r="N17" s="9"/>
      <c r="O17" s="16">
        <f t="shared" si="0"/>
        <v>47</v>
      </c>
      <c r="P17" s="16">
        <f t="shared" si="1"/>
        <v>697.04759999999999</v>
      </c>
      <c r="Q17" s="1"/>
    </row>
    <row r="18" spans="2:17" hidden="1" x14ac:dyDescent="0.2">
      <c r="G18" s="1"/>
      <c r="H18" s="1"/>
      <c r="I18" s="1"/>
      <c r="J18" s="33">
        <f>SUM(J7:J17)</f>
        <v>10191.5</v>
      </c>
      <c r="K18" s="16">
        <f>SUM(K7:K17)</f>
        <v>10946.2</v>
      </c>
      <c r="L18" s="1"/>
      <c r="M18" s="1"/>
      <c r="N18" s="1"/>
      <c r="O18" s="16">
        <f>SUM(O7:O17)</f>
        <v>1252.7</v>
      </c>
      <c r="P18" s="16">
        <f>SUM(P7:P17)</f>
        <v>18578.543160000001</v>
      </c>
      <c r="Q18" s="1"/>
    </row>
    <row r="19" spans="2:17" hidden="1" x14ac:dyDescent="0.2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idden="1" x14ac:dyDescent="0.2">
      <c r="K20" s="25"/>
    </row>
    <row r="21" spans="2:17" hidden="1" x14ac:dyDescent="0.2"/>
    <row r="22" spans="2:17" ht="15.75" hidden="1" x14ac:dyDescent="0.25">
      <c r="D22" s="29" t="s">
        <v>34</v>
      </c>
      <c r="E22" s="1"/>
      <c r="F22" s="1"/>
      <c r="G22" s="1"/>
      <c r="H22" s="1"/>
      <c r="I22" s="1" t="s">
        <v>10</v>
      </c>
    </row>
    <row r="23" spans="2:17" hidden="1" x14ac:dyDescent="0.2"/>
    <row r="24" spans="2:17" hidden="1" x14ac:dyDescent="0.2"/>
  </sheetData>
  <phoneticPr fontId="8" type="noConversion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</vt:lpstr>
      <vt:lpstr>2022_CPS</vt:lpstr>
      <vt:lpstr>'2022_CPS'!Print_Area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2022-01-27T14:07:19Z</cp:lastPrinted>
  <dcterms:created xsi:type="dcterms:W3CDTF">2022-01-13T17:23:34Z</dcterms:created>
  <dcterms:modified xsi:type="dcterms:W3CDTF">2022-01-27T14:07:21Z</dcterms:modified>
</cp:coreProperties>
</file>