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8180" tabRatio="720"/>
  </bookViews>
  <sheets>
    <sheet name="Privātie PII_tāme" sheetId="8" r:id="rId1"/>
    <sheet name="Tāmes pielikums_izgl.sk." sheetId="10"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2" i="8" l="1"/>
  <c r="F42" i="8"/>
  <c r="E42" i="8"/>
  <c r="G41" i="8"/>
  <c r="F41" i="8"/>
  <c r="E41" i="8" s="1"/>
  <c r="F40" i="8" l="1"/>
  <c r="F37" i="8"/>
  <c r="F36" i="8"/>
  <c r="F31" i="8"/>
  <c r="F32" i="8"/>
  <c r="F33" i="8"/>
  <c r="F34" i="8"/>
  <c r="F35" i="8"/>
  <c r="F30" i="8"/>
  <c r="F24" i="8"/>
  <c r="F25" i="8"/>
  <c r="F26" i="8"/>
  <c r="F27" i="8"/>
  <c r="F23" i="8"/>
  <c r="F20" i="8"/>
  <c r="F19" i="8"/>
  <c r="G20" i="8" l="1"/>
  <c r="G19" i="8"/>
  <c r="E28" i="8"/>
  <c r="G40" i="8"/>
  <c r="G37" i="8"/>
  <c r="G36" i="8"/>
  <c r="G35" i="8"/>
  <c r="G26" i="8"/>
  <c r="G27" i="8"/>
  <c r="G23" i="8"/>
  <c r="G30" i="8"/>
  <c r="F28" i="8" l="1"/>
  <c r="G28" i="8" s="1"/>
  <c r="G24" i="8"/>
  <c r="G25" i="8"/>
  <c r="E38" i="8" l="1"/>
  <c r="E21" i="8"/>
  <c r="G22" i="8" l="1"/>
  <c r="F22" i="8"/>
  <c r="E22" i="8" l="1"/>
  <c r="G31" i="8" l="1"/>
  <c r="G32" i="8" l="1"/>
  <c r="G33" i="8"/>
  <c r="G34" i="8"/>
  <c r="G29" i="8" s="1"/>
  <c r="G16" i="8" s="1"/>
  <c r="F29" i="8"/>
  <c r="E29" i="8" l="1"/>
  <c r="E16" i="8" s="1"/>
  <c r="F16" i="8"/>
</calcChain>
</file>

<file path=xl/sharedStrings.xml><?xml version="1.0" encoding="utf-8"?>
<sst xmlns="http://schemas.openxmlformats.org/spreadsheetml/2006/main" count="58" uniqueCount="58">
  <si>
    <t>Ekonomiskās klasifikācijas kods</t>
  </si>
  <si>
    <t>Izglītības iestāde</t>
  </si>
  <si>
    <t xml:space="preserve">1. Aprēķinā iekļautie izdevumi </t>
  </si>
  <si>
    <t>Remontdarbi un iestāžu uzturēšanas pakalpojumi (izņemot ēku, būvju un ceļu kapitālo remontu);</t>
  </si>
  <si>
    <t xml:space="preserve">Krājumi, materiāli, energoresursi, preces, biroja preces un inventārs, kurus neuzskaita pamatkapitāla veidošanā </t>
  </si>
  <si>
    <t>Valsts un pašvaldību aprūpē un apgādē esošo personu uzturēšanas izdevumi  (izņemot ēdināšanas izdevumus (EKK 2363));</t>
  </si>
  <si>
    <t xml:space="preserve">Kurināmais un enerģētiskie materiāli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</si>
  <si>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</si>
  <si>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</si>
  <si>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Privātās pirmsskolas izglītības iestādes pakalpojumu izmaksu tāme</t>
  </si>
  <si>
    <t>PPII FINASĒJUMS</t>
  </si>
  <si>
    <t>VECĀKU FINANSĒJUMS</t>
  </si>
  <si>
    <t>Izmaksas par pirmsskolas izglītības pakalpojumu privātā izglītības iestādē, EUR</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</si>
  <si>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</si>
  <si>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 xml:space="preserve">Zāles, ķimikālijas, laboratorijas preces, medicīniskās ierīces, medicīniskie instrumenti, laboratorijas dzīvnieki un to uzturēšana </t>
  </si>
  <si>
    <t xml:space="preserve">Mācību līdzekļi un materiāli (izņemot valsts budžeta dotācijas mācību līdzekļu iegādei) </t>
  </si>
  <si>
    <r>
      <t xml:space="preserve">Citi izdevumi </t>
    </r>
    <r>
      <rPr>
        <b/>
        <i/>
        <sz val="8"/>
        <rFont val="Arial"/>
        <family val="2"/>
        <charset val="186"/>
      </rPr>
      <t>(ja tādi tiek norādīti, nepieciešams norādīt izdevumu veidu)</t>
    </r>
    <r>
      <rPr>
        <b/>
        <sz val="8"/>
        <rFont val="Arial"/>
        <family val="2"/>
        <charset val="186"/>
      </rPr>
      <t>.</t>
    </r>
  </si>
  <si>
    <t>Datums</t>
  </si>
  <si>
    <t>(paraksts, vārds, uzvārds, amats)</t>
  </si>
  <si>
    <t xml:space="preserve">Valsts budžeta mērķdotācija, ko privātā izglītības iestāde saņem par bērniem, kam tiek īstenota obligātā sagatavošana pamatizglītības apguvei  ( summa netiek iekļauta attiecīgajās izmaksu pozīcijās) </t>
  </si>
  <si>
    <t>Kopējais pamatlīdzekļu nolietojums, kas tiek aprēķināts, ievērojot ilgtermiņa ieguldījumu uzskaites kārtību un kurš tiek dalīts ar audzēkņu skaitu attiecīgajā izglītības iestādē.</t>
  </si>
  <si>
    <t xml:space="preserve">2. Aprēķinā neiekļautie izdevumi </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</si>
  <si>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</si>
  <si>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Eiropas Struktūrfondu projektu finansējuma izmaksas</t>
  </si>
  <si>
    <t>Mācību, darba un dienesta komandējumi, darba braucieni (EKK 2100) (izņemot tos, kas finansēti no Eiropas Savienības fondiem)</t>
  </si>
  <si>
    <t>Pakalpojumi</t>
  </si>
  <si>
    <t>Izdevumi par sakaru pakalpojumiem</t>
  </si>
  <si>
    <t>Izdevumi par komunālajiem pakalpojumiem</t>
  </si>
  <si>
    <t>Dažādi pakalpojumi</t>
  </si>
  <si>
    <t>Īre un noma</t>
  </si>
  <si>
    <t>Informācijas tehnoloģiju pakalpojumi;</t>
  </si>
  <si>
    <t>Izdevumi par dažādām precēm un inventāru</t>
  </si>
  <si>
    <t>Iestāžu uzturēšanas materiāli un preces</t>
  </si>
  <si>
    <t>Izdevumi periodikas iegādei bibliotēku krājumiem</t>
  </si>
  <si>
    <t xml:space="preserve">Izglītības iestāde: </t>
  </si>
  <si>
    <t xml:space="preserve">Izglītības iestādes dibinātājs:   </t>
  </si>
  <si>
    <t>Reģistrācijas Nr.</t>
  </si>
  <si>
    <t xml:space="preserve">Juridiskā adrese: </t>
  </si>
  <si>
    <t xml:space="preserve">Pirmsskolas izglītības programmas īstenošanas adrese: </t>
  </si>
  <si>
    <t xml:space="preserve">Tālrunis: </t>
  </si>
  <si>
    <t xml:space="preserve">E-pasta adrese: </t>
  </si>
  <si>
    <t>Izmaksu periods:</t>
  </si>
  <si>
    <t>Tāmes pielikums</t>
  </si>
  <si>
    <t>Izglītojamo skaits</t>
  </si>
  <si>
    <t>PPII Multimetode</t>
  </si>
  <si>
    <t>SIA Multimetode</t>
  </si>
  <si>
    <t>Brīvības iela 136-5</t>
  </si>
  <si>
    <t>Indrānu iela 13, Rīga</t>
  </si>
  <si>
    <t>info@multimetode.lv</t>
  </si>
  <si>
    <t>Dibinātāja parakst tiesīgā persona_________Mārtiņš Jurjevs, valdes loceklis_____________</t>
  </si>
  <si>
    <t>Paraksts__Mārtiņš Jurjevs, valdes loceklis</t>
  </si>
  <si>
    <t>01.01.2023-31.12.2023</t>
  </si>
  <si>
    <t>KOPĀ 2023</t>
  </si>
  <si>
    <t xml:space="preserve">Privātās pirmsskolas izglītības iestādes PPII Multimetode  izglītojamo skaits uz 2023.gada 1.septembri                                                                 </t>
  </si>
  <si>
    <t>Izglītojamo skaits no pusotra līdz četru gadu vecumam</t>
  </si>
  <si>
    <t xml:space="preserve">Izglītojamo skaits obligātās sagatavošanas (5-6 gadu)  vecumā </t>
  </si>
  <si>
    <t>Vienam izglītojamajam nepieciešamās vidējās izmaksas mēnesī ( no pusotra gada līdz  4 gadu vecumam )</t>
  </si>
  <si>
    <t>Vienam izglītojamajam nepieciešamās vidējās izmaksas mēnesī (5-6 gadus veciem bērniem)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</si>
</sst>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3" x14ac:knownFonts="1">
    <font>
      <sz val="10"/>
      <name val="Arial"/>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name val="Arial"/>
      <family val="2"/>
      <charset val="186"/>
    </font>
    <font>
      <sz val="8"/>
      <name val="Arial"/>
      <family val="2"/>
      <charset val="186"/>
    </font>
    <font>
      <b/>
      <sz val="10"/>
      <name val="Arial"/>
      <family val="2"/>
      <charset val="186"/>
    </font>
    <font>
      <sz val="9"/>
      <name val="Arial"/>
      <family val="2"/>
      <charset val="186"/>
    </font>
    <font>
      <b/>
      <sz val="16"/>
      <name val="Arial"/>
      <family val="2"/>
      <charset val="186"/>
    </font>
    <font>
      <b/>
      <sz val="8"/>
      <name val="Arial"/>
      <family val="2"/>
      <charset val="186"/>
    </font>
    <font>
      <b/>
      <sz val="8"/>
      <color theme="1"/>
      <name val="Arial"/>
      <family val="2"/>
      <charset val="186"/>
    </font>
    <font>
      <b/>
      <sz val="11"/>
      <name val="Arial"/>
      <family val="2"/>
      <charset val="186"/>
    </font>
    <font>
      <b/>
      <i/>
      <sz val="8"/>
      <name val="Arial"/>
      <family val="2"/>
      <charset val="186"/>
    </font>
    <font>
      <i/>
      <sz val="10"/>
      <name val="Times New Roman"/>
      <family val="1"/>
      <charset val="186"/>
    </font>
    <font>
      <sz val="12"/>
      <name val="Times New Roman"/>
      <family val="1"/>
      <charset val="186"/>
    </font>
    <font>
      <i/>
      <sz val="10"/>
      <name val="Arial"/>
      <family val="2"/>
      <charset val="186"/>
    </font>
    <font>
      <b/>
      <sz val="10"/>
      <name val="Times New Roman"/>
      <family val="1"/>
      <charset val="186"/>
    </font>
    <font>
      <sz val="10"/>
      <name val="Arial"/>
      <family val="2"/>
      <charset val="186"/>
    </font>
    <font>
      <u/>
      <sz val="10"/>
      <color theme="10"/>
      <name val="Arial"/>
      <family val="2"/>
      <charset val="186"/>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31" fillId="0" borderId="0"/>
    <xf numFmtId="0" fontId="18" fillId="0" borderId="0"/>
    <xf numFmtId="0" fontId="32" fillId="0" borderId="0" applyNumberFormat="0" applyFill="0" applyBorder="0" applyAlignment="0" applyProtection="0"/>
  </cellStyleXfs>
  <cellXfs count="85">
    <xf numFmtId="0" fontId="18" fillId="0" borderId="0" xfId="0" applyFont="1"/>
    <xf numFmtId="0" fontId="18" fillId="0" borderId="0" xfId="42" applyFont="1"/>
    <xf numFmtId="3" fontId="18" fillId="0" borderId="0" xfId="42" applyNumberFormat="1" applyFont="1"/>
    <xf numFmtId="0" fontId="22" fillId="0" borderId="0" xfId="42" applyFont="1" applyAlignment="1">
      <alignment horizontal="left"/>
    </xf>
    <xf numFmtId="0" fontId="20" fillId="0" borderId="10" xfId="42" applyFont="1" applyBorder="1"/>
    <xf numFmtId="0" fontId="22" fillId="0" borderId="0" xfId="42" applyFont="1" applyBorder="1" applyAlignment="1">
      <alignment horizontal="left"/>
    </xf>
    <xf numFmtId="0" fontId="18" fillId="0" borderId="0" xfId="42" applyFont="1" applyBorder="1"/>
    <xf numFmtId="0" fontId="20" fillId="0" borderId="10" xfId="42" applyFont="1" applyBorder="1" applyAlignment="1">
      <alignment wrapText="1"/>
    </xf>
    <xf numFmtId="0" fontId="28" fillId="0" borderId="0" xfId="0" applyFont="1" applyAlignment="1">
      <alignment horizontal="justify" vertical="center"/>
    </xf>
    <xf numFmtId="0" fontId="28" fillId="0" borderId="0" xfId="0" applyFont="1" applyAlignment="1">
      <alignment horizontal="right" vertical="center"/>
    </xf>
    <xf numFmtId="0" fontId="20" fillId="0" borderId="0" xfId="42" applyFont="1"/>
    <xf numFmtId="0" fontId="18" fillId="0" borderId="0" xfId="0" applyFont="1" applyAlignment="1">
      <alignment horizontal="center"/>
    </xf>
    <xf numFmtId="0" fontId="27" fillId="0" borderId="0" xfId="0" applyFont="1" applyAlignment="1">
      <alignment vertical="top"/>
    </xf>
    <xf numFmtId="4" fontId="23" fillId="0" borderId="12" xfId="42" applyNumberFormat="1" applyFont="1" applyBorder="1" applyAlignment="1">
      <alignment horizontal="center"/>
    </xf>
    <xf numFmtId="0" fontId="18" fillId="0" borderId="15" xfId="42" applyFont="1" applyBorder="1"/>
    <xf numFmtId="0" fontId="23" fillId="35" borderId="17" xfId="42" applyFont="1" applyFill="1" applyBorder="1" applyAlignment="1">
      <alignment horizontal="left"/>
    </xf>
    <xf numFmtId="0" fontId="19" fillId="35" borderId="17" xfId="42" applyFont="1" applyFill="1" applyBorder="1" applyAlignment="1">
      <alignment horizontal="right"/>
    </xf>
    <xf numFmtId="0" fontId="23" fillId="35" borderId="16" xfId="42" applyFont="1" applyFill="1" applyBorder="1" applyAlignment="1">
      <alignment horizontal="left"/>
    </xf>
    <xf numFmtId="0" fontId="23" fillId="35" borderId="18" xfId="42" applyFont="1" applyFill="1" applyBorder="1" applyAlignment="1">
      <alignment horizontal="left"/>
    </xf>
    <xf numFmtId="0" fontId="23" fillId="33" borderId="17" xfId="42" applyFont="1" applyFill="1" applyBorder="1" applyAlignment="1">
      <alignment horizontal="left" wrapText="1"/>
    </xf>
    <xf numFmtId="0" fontId="19" fillId="33" borderId="17" xfId="42" applyFont="1" applyFill="1" applyBorder="1" applyAlignment="1">
      <alignment horizontal="left" wrapText="1" indent="2"/>
    </xf>
    <xf numFmtId="0" fontId="23" fillId="0" borderId="16" xfId="0" applyFont="1" applyBorder="1" applyAlignment="1">
      <alignment wrapText="1"/>
    </xf>
    <xf numFmtId="4" fontId="23" fillId="0" borderId="17" xfId="42" applyNumberFormat="1" applyFont="1" applyBorder="1" applyAlignment="1">
      <alignment horizontal="center"/>
    </xf>
    <xf numFmtId="4" fontId="19" fillId="0" borderId="17" xfId="42" applyNumberFormat="1" applyFont="1" applyBorder="1"/>
    <xf numFmtId="4" fontId="23" fillId="0" borderId="16" xfId="42" applyNumberFormat="1" applyFont="1" applyBorder="1" applyAlignment="1">
      <alignment horizontal="center"/>
    </xf>
    <xf numFmtId="4" fontId="23" fillId="0" borderId="18" xfId="42" applyNumberFormat="1" applyFont="1" applyBorder="1" applyAlignment="1">
      <alignment horizontal="center"/>
    </xf>
    <xf numFmtId="4" fontId="23" fillId="0" borderId="14" xfId="42" applyNumberFormat="1" applyFont="1" applyBorder="1" applyAlignment="1">
      <alignment horizontal="center"/>
    </xf>
    <xf numFmtId="4" fontId="19" fillId="0" borderId="14" xfId="42" applyNumberFormat="1" applyFont="1" applyBorder="1"/>
    <xf numFmtId="4" fontId="23" fillId="0" borderId="19" xfId="42" applyNumberFormat="1" applyFont="1" applyBorder="1" applyAlignment="1">
      <alignment horizontal="center"/>
    </xf>
    <xf numFmtId="0" fontId="23" fillId="33" borderId="20" xfId="42" applyFont="1" applyFill="1" applyBorder="1" applyAlignment="1">
      <alignment horizontal="left"/>
    </xf>
    <xf numFmtId="0" fontId="23" fillId="33" borderId="20" xfId="42" applyFont="1" applyFill="1" applyBorder="1" applyAlignment="1">
      <alignment horizontal="left" wrapText="1"/>
    </xf>
    <xf numFmtId="4" fontId="23" fillId="0" borderId="20" xfId="42" applyNumberFormat="1" applyFont="1" applyBorder="1" applyAlignment="1">
      <alignment horizontal="center"/>
    </xf>
    <xf numFmtId="4" fontId="23" fillId="0" borderId="13" xfId="42" applyNumberFormat="1" applyFont="1" applyBorder="1" applyAlignment="1">
      <alignment horizontal="center"/>
    </xf>
    <xf numFmtId="0" fontId="23" fillId="33" borderId="21" xfId="42" applyFont="1" applyFill="1" applyBorder="1" applyAlignment="1">
      <alignment horizontal="center" wrapText="1"/>
    </xf>
    <xf numFmtId="0" fontId="25" fillId="0" borderId="0" xfId="0" applyFont="1" applyBorder="1"/>
    <xf numFmtId="0" fontId="23" fillId="33" borderId="0" xfId="42" applyFont="1" applyFill="1" applyBorder="1" applyAlignment="1">
      <alignment horizontal="center" wrapText="1"/>
    </xf>
    <xf numFmtId="0" fontId="23" fillId="33" borderId="11" xfId="42" applyFont="1" applyFill="1" applyBorder="1" applyAlignment="1">
      <alignment horizontal="center" wrapText="1"/>
    </xf>
    <xf numFmtId="0" fontId="24" fillId="0" borderId="11" xfId="42" applyFont="1" applyFill="1" applyBorder="1" applyAlignment="1">
      <alignment horizontal="center" wrapText="1"/>
    </xf>
    <xf numFmtId="0" fontId="24" fillId="0" borderId="22" xfId="42" applyFont="1" applyFill="1" applyBorder="1" applyAlignment="1">
      <alignment horizontal="center" wrapText="1"/>
    </xf>
    <xf numFmtId="0" fontId="23" fillId="35" borderId="20" xfId="42" applyFont="1" applyFill="1" applyBorder="1" applyAlignment="1">
      <alignment horizontal="left"/>
    </xf>
    <xf numFmtId="0" fontId="23" fillId="33" borderId="24" xfId="42" applyFont="1" applyFill="1" applyBorder="1" applyAlignment="1">
      <alignment horizontal="left"/>
    </xf>
    <xf numFmtId="0" fontId="23" fillId="33" borderId="24" xfId="42" applyFont="1" applyFill="1" applyBorder="1" applyAlignment="1">
      <alignment horizontal="left" wrapText="1"/>
    </xf>
    <xf numFmtId="4" fontId="23" fillId="0" borderId="24" xfId="42" applyNumberFormat="1" applyFont="1" applyBorder="1" applyAlignment="1">
      <alignment horizontal="center"/>
    </xf>
    <xf numFmtId="4" fontId="23" fillId="0" borderId="15" xfId="42" applyNumberFormat="1" applyFont="1" applyBorder="1" applyAlignment="1">
      <alignment horizontal="center"/>
    </xf>
    <xf numFmtId="0" fontId="23" fillId="35" borderId="11" xfId="42" applyFont="1" applyFill="1" applyBorder="1" applyAlignment="1">
      <alignment horizontal="left"/>
    </xf>
    <xf numFmtId="0" fontId="23" fillId="33" borderId="11" xfId="42" applyFont="1" applyFill="1" applyBorder="1" applyAlignment="1">
      <alignment horizontal="left" wrapText="1"/>
    </xf>
    <xf numFmtId="4" fontId="23" fillId="0" borderId="11" xfId="42" applyNumberFormat="1" applyFont="1" applyBorder="1" applyAlignment="1">
      <alignment horizontal="center"/>
    </xf>
    <xf numFmtId="4" fontId="23" fillId="0" borderId="23" xfId="42" applyNumberFormat="1" applyFont="1" applyBorder="1" applyAlignment="1">
      <alignment horizontal="center"/>
    </xf>
    <xf numFmtId="0" fontId="23" fillId="33" borderId="11" xfId="42" applyFont="1" applyFill="1" applyBorder="1" applyAlignment="1">
      <alignment horizontal="left"/>
    </xf>
    <xf numFmtId="0" fontId="19" fillId="35" borderId="16" xfId="42" applyFont="1" applyFill="1" applyBorder="1" applyAlignment="1">
      <alignment horizontal="right"/>
    </xf>
    <xf numFmtId="0" fontId="19" fillId="33" borderId="16" xfId="42" applyFont="1" applyFill="1" applyBorder="1" applyAlignment="1">
      <alignment horizontal="left" wrapText="1" indent="2"/>
    </xf>
    <xf numFmtId="0" fontId="18" fillId="0" borderId="0" xfId="0" applyFont="1" applyBorder="1"/>
    <xf numFmtId="0" fontId="30" fillId="0" borderId="20" xfId="0" applyFont="1" applyBorder="1" applyAlignment="1">
      <alignment wrapText="1"/>
    </xf>
    <xf numFmtId="0" fontId="30" fillId="0" borderId="17" xfId="0" applyFont="1" applyBorder="1" applyAlignment="1">
      <alignment wrapText="1"/>
    </xf>
    <xf numFmtId="0" fontId="30" fillId="0" borderId="16" xfId="0" applyFont="1" applyBorder="1" applyAlignment="1">
      <alignment vertical="center"/>
    </xf>
    <xf numFmtId="14" fontId="18" fillId="0" borderId="0" xfId="0" applyNumberFormat="1" applyFont="1"/>
    <xf numFmtId="4" fontId="23" fillId="36" borderId="20" xfId="42" applyNumberFormat="1" applyFont="1" applyFill="1" applyBorder="1" applyAlignment="1">
      <alignment horizontal="center"/>
    </xf>
    <xf numFmtId="4" fontId="23" fillId="36" borderId="17" xfId="42" applyNumberFormat="1" applyFont="1" applyFill="1" applyBorder="1" applyAlignment="1">
      <alignment horizontal="center"/>
    </xf>
    <xf numFmtId="4" fontId="23" fillId="36" borderId="16" xfId="42" applyNumberFormat="1" applyFont="1" applyFill="1" applyBorder="1" applyAlignment="1">
      <alignment horizontal="center"/>
    </xf>
    <xf numFmtId="4" fontId="19" fillId="36" borderId="17" xfId="42" applyNumberFormat="1" applyFont="1" applyFill="1" applyBorder="1"/>
    <xf numFmtId="4" fontId="19" fillId="36" borderId="19" xfId="42" applyNumberFormat="1" applyFont="1" applyFill="1" applyBorder="1"/>
    <xf numFmtId="4" fontId="23" fillId="36" borderId="24" xfId="42" applyNumberFormat="1" applyFont="1" applyFill="1" applyBorder="1" applyAlignment="1">
      <alignment horizontal="center"/>
    </xf>
    <xf numFmtId="4" fontId="23" fillId="36" borderId="11" xfId="42" applyNumberFormat="1" applyFont="1" applyFill="1" applyBorder="1" applyAlignment="1">
      <alignment horizontal="center"/>
    </xf>
    <xf numFmtId="4" fontId="24" fillId="36" borderId="0" xfId="42" applyNumberFormat="1" applyFont="1" applyFill="1" applyBorder="1" applyAlignment="1">
      <alignment horizontal="left" wrapText="1"/>
    </xf>
    <xf numFmtId="0" fontId="23" fillId="35" borderId="17" xfId="42" applyFont="1" applyFill="1" applyBorder="1" applyAlignment="1">
      <alignment horizontal="center" vertical="center"/>
    </xf>
    <xf numFmtId="0" fontId="18" fillId="0" borderId="0" xfId="43" applyFont="1"/>
    <xf numFmtId="0" fontId="20" fillId="0" borderId="0" xfId="43" applyFont="1" applyAlignment="1">
      <alignment horizontal="right"/>
    </xf>
    <xf numFmtId="0" fontId="18" fillId="0" borderId="10" xfId="43" applyFont="1" applyBorder="1"/>
    <xf numFmtId="0" fontId="18" fillId="0" borderId="10" xfId="43" applyFont="1" applyBorder="1" applyAlignment="1">
      <alignment horizontal="center"/>
    </xf>
    <xf numFmtId="0" fontId="18" fillId="0" borderId="10" xfId="46" applyFont="1" applyFill="1" applyBorder="1"/>
    <xf numFmtId="0" fontId="18" fillId="0" borderId="0" xfId="43" applyFont="1" applyBorder="1"/>
    <xf numFmtId="0" fontId="20" fillId="35" borderId="10" xfId="42" applyFont="1" applyFill="1" applyBorder="1"/>
    <xf numFmtId="0" fontId="18" fillId="0" borderId="25" xfId="42" applyFont="1" applyBorder="1" applyAlignment="1"/>
    <xf numFmtId="0" fontId="18" fillId="0" borderId="26" xfId="0" applyFont="1" applyBorder="1" applyAlignment="1"/>
    <xf numFmtId="0" fontId="18" fillId="0" borderId="27" xfId="0" applyFont="1" applyBorder="1" applyAlignment="1"/>
    <xf numFmtId="0" fontId="32" fillId="0" borderId="25" xfId="47" applyBorder="1" applyAlignment="1"/>
    <xf numFmtId="0" fontId="21" fillId="0" borderId="22" xfId="0" applyFont="1" applyBorder="1" applyAlignment="1">
      <alignment horizontal="center" wrapText="1"/>
    </xf>
    <xf numFmtId="0" fontId="21" fillId="0" borderId="23" xfId="0" applyFont="1" applyBorder="1" applyAlignment="1">
      <alignment horizontal="center" wrapText="1"/>
    </xf>
    <xf numFmtId="0" fontId="23" fillId="34" borderId="21" xfId="42" applyFont="1" applyFill="1" applyBorder="1" applyAlignment="1">
      <alignment horizontal="left"/>
    </xf>
    <xf numFmtId="0" fontId="23" fillId="34" borderId="22" xfId="42" applyFont="1" applyFill="1" applyBorder="1" applyAlignment="1">
      <alignment horizontal="left"/>
    </xf>
    <xf numFmtId="0" fontId="23" fillId="34" borderId="23" xfId="42" applyFont="1" applyFill="1" applyBorder="1" applyAlignment="1">
      <alignment horizontal="left"/>
    </xf>
    <xf numFmtId="0" fontId="28" fillId="0" borderId="0" xfId="0" applyFont="1" applyAlignment="1">
      <alignment horizontal="center" vertical="center" wrapText="1"/>
    </xf>
    <xf numFmtId="0" fontId="29" fillId="0" borderId="0" xfId="0" applyFont="1" applyAlignment="1">
      <alignment horizontal="center" vertical="top" wrapText="1"/>
    </xf>
    <xf numFmtId="0" fontId="18" fillId="0" borderId="0" xfId="43" applyFont="1" applyAlignment="1">
      <alignment horizontal="center" wrapText="1"/>
    </xf>
    <xf numFmtId="0" fontId="18" fillId="0" borderId="0" xfId="43" applyFont="1" applyAlignment="1">
      <alignment horizontal="center" vertical="center" wrapText="1"/>
    </xf>
  </cellXfs>
  <cellStyles count="48">
    <cellStyle name="20% no 1. izcēluma" xfId="19" builtinId="30" customBuiltin="1"/>
    <cellStyle name="20% no 2. izcēluma" xfId="23" builtinId="34" customBuiltin="1"/>
    <cellStyle name="20% no 3. izcēluma" xfId="27" builtinId="38" customBuiltin="1"/>
    <cellStyle name="20% no 4. izcēluma" xfId="31" builtinId="42" customBuiltin="1"/>
    <cellStyle name="20% no 5. izcēluma" xfId="35" builtinId="46" customBuiltin="1"/>
    <cellStyle name="20% no 6. izcēluma" xfId="39" builtinId="50" customBuiltin="1"/>
    <cellStyle name="40% no 1. izcēluma" xfId="20" builtinId="31" customBuiltin="1"/>
    <cellStyle name="40% no 2. izcēluma" xfId="24" builtinId="35" customBuiltin="1"/>
    <cellStyle name="40% no 3. izcēluma" xfId="28" builtinId="39" customBuiltin="1"/>
    <cellStyle name="40% no 4. izcēluma" xfId="32" builtinId="43" customBuiltin="1"/>
    <cellStyle name="40% no 5. izcēluma" xfId="36" builtinId="47" customBuiltin="1"/>
    <cellStyle name="40% no 6. izcēluma" xfId="40" builtinId="51" customBuiltin="1"/>
    <cellStyle name="60% no 1. izcēluma" xfId="21" builtinId="32" customBuiltin="1"/>
    <cellStyle name="60% no 2. izcēluma" xfId="25" builtinId="36" customBuiltin="1"/>
    <cellStyle name="60% no 3. izcēluma" xfId="29" builtinId="40" customBuiltin="1"/>
    <cellStyle name="60% no 4. izcēluma" xfId="33" builtinId="44" customBuiltin="1"/>
    <cellStyle name="60% no 5. izcēluma" xfId="37" builtinId="48" customBuiltin="1"/>
    <cellStyle name="60% no 6. izcēluma" xfId="41" builtinId="52" customBuiltin="1"/>
    <cellStyle name="Aprēķināšana" xfId="11" builtinId="22" customBuiltin="1"/>
    <cellStyle name="Brīdinājuma teksts" xfId="14" builtinId="11" customBuiltin="1"/>
    <cellStyle name="Comma 2" xfId="44"/>
    <cellStyle name="Hipersaite" xfId="47" builtinId="8"/>
    <cellStyle name="Ievade" xfId="9" builtinId="20" customBuiltin="1"/>
    <cellStyle name="Izcēlums (1. veids)" xfId="18" builtinId="29" customBuiltin="1"/>
    <cellStyle name="Izcēlums (2. veids)" xfId="22" builtinId="33" customBuiltin="1"/>
    <cellStyle name="Izcēlums (3. veids)" xfId="26" builtinId="37" customBuiltin="1"/>
    <cellStyle name="Izcēlums (4. veids)" xfId="30" builtinId="41" customBuiltin="1"/>
    <cellStyle name="Izcēlums (5. veids)" xfId="34" builtinId="45" customBuiltin="1"/>
    <cellStyle name="Izcēlums (6. veids)" xfId="38" builtinId="49" customBuiltin="1"/>
    <cellStyle name="Izvade" xfId="10" builtinId="21" customBuiltin="1"/>
    <cellStyle name="Kopsumma" xfId="17" builtinId="25" customBuiltin="1"/>
    <cellStyle name="Labs" xfId="6" builtinId="26" customBuiltin="1"/>
    <cellStyle name="Neitrāls" xfId="8" builtinId="28" customBuiltin="1"/>
    <cellStyle name="Normal 10" xfId="43"/>
    <cellStyle name="Normal 2" xfId="42"/>
    <cellStyle name="Normal 3" xfId="45"/>
    <cellStyle name="Normal 3 3" xfId="46"/>
    <cellStyle name="Nosaukums" xfId="1" builtinId="15" customBuiltin="1"/>
    <cellStyle name="Parasts" xfId="0" builtinId="0"/>
    <cellStyle name="Paskaidrojošs teksts" xfId="16" builtinId="53" customBuiltin="1"/>
    <cellStyle name="Pārbaudes šūna" xfId="13" builtinId="23" customBuiltin="1"/>
    <cellStyle name="Piezīme" xfId="15" builtinId="10" customBuiltin="1"/>
    <cellStyle name="Saistīta šūna" xfId="12" builtinId="24" customBuiltin="1"/>
    <cellStyle name="Slikts" xfId="7" builtinId="27" customBuiltin="1"/>
    <cellStyle name="Virsraksts 1" xfId="2" builtinId="16" customBuiltin="1"/>
    <cellStyle name="Virsraksts 2" xfId="3" builtinId="17" customBuiltin="1"/>
    <cellStyle name="Virsraksts 3" xfId="4" builtinId="18" customBuiltin="1"/>
    <cellStyle name="Virsraksts 4" xfId="5" builtinId="1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multimetode.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tabSelected="1" topLeftCell="B34" zoomScaleNormal="100" workbookViewId="0">
      <selection activeCell="F41" sqref="F41"/>
    </sheetView>
  </sheetViews>
  <sheetFormatPr defaultRowHeight="12.5" x14ac:dyDescent="0.25"/>
  <cols>
    <col min="1" max="1" width="3.1796875" customWidth="1"/>
    <col min="2" max="2" width="3.54296875" customWidth="1"/>
    <col min="3" max="3" width="11.7265625" customWidth="1"/>
    <col min="4" max="4" width="90.54296875" customWidth="1"/>
    <col min="5" max="6" width="10.7265625" customWidth="1"/>
    <col min="7" max="7" width="11.453125" customWidth="1"/>
    <col min="11" max="11" width="53.26953125" customWidth="1"/>
  </cols>
  <sheetData>
    <row r="1" spans="2:7" ht="13" x14ac:dyDescent="0.3">
      <c r="G1" s="10"/>
    </row>
    <row r="4" spans="2:7" ht="20" x14ac:dyDescent="0.4">
      <c r="B4" s="3" t="s">
        <v>9</v>
      </c>
      <c r="C4" s="1"/>
      <c r="D4" s="1"/>
      <c r="E4" s="1"/>
      <c r="F4" s="1"/>
      <c r="G4" s="1"/>
    </row>
    <row r="5" spans="2:7" ht="20" x14ac:dyDescent="0.4">
      <c r="B5" s="3"/>
      <c r="C5" s="1"/>
      <c r="D5" s="1"/>
      <c r="E5" s="1"/>
      <c r="F5" s="1"/>
      <c r="G5" s="1"/>
    </row>
    <row r="6" spans="2:7" ht="20" x14ac:dyDescent="0.4">
      <c r="B6" s="3"/>
      <c r="C6" s="1"/>
      <c r="D6" s="4" t="s">
        <v>34</v>
      </c>
      <c r="E6" s="72" t="s">
        <v>44</v>
      </c>
      <c r="F6" s="73"/>
      <c r="G6" s="74"/>
    </row>
    <row r="7" spans="2:7" ht="20" x14ac:dyDescent="0.4">
      <c r="B7" s="3"/>
      <c r="C7" s="1"/>
      <c r="D7" s="4" t="s">
        <v>35</v>
      </c>
      <c r="E7" s="72" t="s">
        <v>45</v>
      </c>
      <c r="F7" s="73"/>
      <c r="G7" s="74"/>
    </row>
    <row r="8" spans="2:7" ht="20" x14ac:dyDescent="0.4">
      <c r="B8" s="3"/>
      <c r="C8" s="1"/>
      <c r="D8" s="4" t="s">
        <v>36</v>
      </c>
      <c r="E8" s="72">
        <v>40103815571</v>
      </c>
      <c r="F8" s="73"/>
      <c r="G8" s="74"/>
    </row>
    <row r="9" spans="2:7" ht="20" x14ac:dyDescent="0.4">
      <c r="B9" s="3"/>
      <c r="C9" s="1"/>
      <c r="D9" s="4" t="s">
        <v>37</v>
      </c>
      <c r="E9" s="72" t="s">
        <v>46</v>
      </c>
      <c r="F9" s="73"/>
      <c r="G9" s="74"/>
    </row>
    <row r="10" spans="2:7" ht="20.25" customHeight="1" x14ac:dyDescent="0.4">
      <c r="B10" s="3"/>
      <c r="C10" s="1"/>
      <c r="D10" s="7" t="s">
        <v>38</v>
      </c>
      <c r="E10" s="72" t="s">
        <v>47</v>
      </c>
      <c r="F10" s="73"/>
      <c r="G10" s="74"/>
    </row>
    <row r="11" spans="2:7" ht="20" x14ac:dyDescent="0.4">
      <c r="B11" s="3"/>
      <c r="C11" s="1"/>
      <c r="D11" s="71" t="s">
        <v>39</v>
      </c>
      <c r="E11" s="72">
        <v>22728650</v>
      </c>
      <c r="F11" s="73"/>
      <c r="G11" s="74"/>
    </row>
    <row r="12" spans="2:7" ht="20" x14ac:dyDescent="0.4">
      <c r="B12" s="3"/>
      <c r="C12" s="1"/>
      <c r="D12" s="4" t="s">
        <v>40</v>
      </c>
      <c r="E12" s="75" t="s">
        <v>48</v>
      </c>
      <c r="F12" s="73"/>
      <c r="G12" s="74"/>
    </row>
    <row r="13" spans="2:7" ht="20" x14ac:dyDescent="0.4">
      <c r="B13" s="5"/>
      <c r="C13" s="6"/>
      <c r="D13" s="4" t="s">
        <v>41</v>
      </c>
      <c r="E13" s="72" t="s">
        <v>51</v>
      </c>
      <c r="F13" s="73"/>
      <c r="G13" s="74"/>
    </row>
    <row r="14" spans="2:7" ht="20.5" thickBot="1" x14ac:dyDescent="0.45">
      <c r="B14" s="5"/>
      <c r="C14" s="6"/>
      <c r="D14" s="6"/>
      <c r="E14" s="6"/>
      <c r="F14" s="6"/>
      <c r="G14" s="6"/>
    </row>
    <row r="15" spans="2:7" ht="32" thickBot="1" x14ac:dyDescent="0.3">
      <c r="B15" s="14"/>
      <c r="C15" s="36" t="s">
        <v>0</v>
      </c>
      <c r="D15" s="36" t="s">
        <v>1</v>
      </c>
      <c r="E15" s="37" t="s">
        <v>52</v>
      </c>
      <c r="F15" s="38" t="s">
        <v>10</v>
      </c>
      <c r="G15" s="37" t="s">
        <v>11</v>
      </c>
    </row>
    <row r="16" spans="2:7" ht="14.5" thickBot="1" x14ac:dyDescent="0.35">
      <c r="B16" s="14"/>
      <c r="C16" s="34" t="s">
        <v>12</v>
      </c>
      <c r="D16" s="35"/>
      <c r="E16" s="63">
        <f>E19+E20+E21+E22+E29+E36+E37+E38</f>
        <v>405420.39</v>
      </c>
      <c r="F16" s="63">
        <f t="shared" ref="F16:G16" si="0">F19+F20+F21+F22+F29+F36+F37+F38</f>
        <v>267459.97740000003</v>
      </c>
      <c r="G16" s="63">
        <f t="shared" si="0"/>
        <v>137960.41259999998</v>
      </c>
    </row>
    <row r="17" spans="2:11" ht="42" customHeight="1" thickBot="1" x14ac:dyDescent="0.3">
      <c r="B17" s="14"/>
      <c r="C17" s="33"/>
      <c r="D17" s="76" t="s">
        <v>13</v>
      </c>
      <c r="E17" s="76"/>
      <c r="F17" s="76"/>
      <c r="G17" s="77"/>
    </row>
    <row r="18" spans="2:11" ht="13" thickBot="1" x14ac:dyDescent="0.3">
      <c r="B18" s="14"/>
      <c r="C18" s="78" t="s">
        <v>2</v>
      </c>
      <c r="D18" s="79"/>
      <c r="E18" s="79"/>
      <c r="F18" s="79"/>
      <c r="G18" s="80"/>
    </row>
    <row r="19" spans="2:11" ht="30" customHeight="1" thickBot="1" x14ac:dyDescent="0.3">
      <c r="B19" s="2"/>
      <c r="C19" s="40">
        <v>1100</v>
      </c>
      <c r="D19" s="41" t="s">
        <v>7</v>
      </c>
      <c r="E19" s="61">
        <v>167542.12</v>
      </c>
      <c r="F19" s="42">
        <f>E19*0.66</f>
        <v>110577.79920000001</v>
      </c>
      <c r="G19" s="43">
        <f>E19-F19</f>
        <v>56964.320799999987</v>
      </c>
    </row>
    <row r="20" spans="2:11" ht="27" customHeight="1" thickBot="1" x14ac:dyDescent="0.3">
      <c r="B20" s="2"/>
      <c r="C20" s="44">
        <v>1200</v>
      </c>
      <c r="D20" s="45" t="s">
        <v>8</v>
      </c>
      <c r="E20" s="62">
        <v>38533.269999999997</v>
      </c>
      <c r="F20" s="46">
        <f>E20*0.66</f>
        <v>25431.958199999997</v>
      </c>
      <c r="G20" s="47">
        <f>E20-F20</f>
        <v>13101.311799999999</v>
      </c>
    </row>
    <row r="21" spans="2:11" ht="29.25" customHeight="1" thickBot="1" x14ac:dyDescent="0.3">
      <c r="B21" s="2"/>
      <c r="C21" s="48">
        <v>2100</v>
      </c>
      <c r="D21" s="45" t="s">
        <v>24</v>
      </c>
      <c r="E21" s="62">
        <f t="shared" ref="E21" si="1">F21+G21</f>
        <v>0</v>
      </c>
      <c r="F21" s="46">
        <v>0</v>
      </c>
      <c r="G21" s="47">
        <v>0</v>
      </c>
    </row>
    <row r="22" spans="2:11" ht="19.5" customHeight="1" x14ac:dyDescent="0.25">
      <c r="B22" s="2"/>
      <c r="C22" s="39">
        <v>2200</v>
      </c>
      <c r="D22" s="30" t="s">
        <v>25</v>
      </c>
      <c r="E22" s="56">
        <f>F22+G22</f>
        <v>172313</v>
      </c>
      <c r="F22" s="56">
        <f>SUM(F23:F28)</f>
        <v>113726.58000000002</v>
      </c>
      <c r="G22" s="56">
        <f>SUM(G23:G28)</f>
        <v>58586.419999999991</v>
      </c>
    </row>
    <row r="23" spans="2:11" ht="18" customHeight="1" x14ac:dyDescent="0.25">
      <c r="B23" s="2"/>
      <c r="C23" s="16">
        <v>2210</v>
      </c>
      <c r="D23" s="20" t="s">
        <v>26</v>
      </c>
      <c r="E23" s="59">
        <v>1456</v>
      </c>
      <c r="F23" s="23">
        <f>E23*0.66</f>
        <v>960.96</v>
      </c>
      <c r="G23" s="27">
        <f>E23-F23</f>
        <v>495.03999999999996</v>
      </c>
    </row>
    <row r="24" spans="2:11" ht="20.25" customHeight="1" x14ac:dyDescent="0.25">
      <c r="B24" s="2"/>
      <c r="C24" s="16">
        <v>2220</v>
      </c>
      <c r="D24" s="20" t="s">
        <v>27</v>
      </c>
      <c r="E24" s="59">
        <v>25877</v>
      </c>
      <c r="F24" s="23">
        <f t="shared" ref="F24:F28" si="2">E24*0.66</f>
        <v>17078.82</v>
      </c>
      <c r="G24" s="27">
        <f t="shared" ref="G24:G28" si="3">E24-F24</f>
        <v>8798.18</v>
      </c>
    </row>
    <row r="25" spans="2:11" ht="21.75" customHeight="1" x14ac:dyDescent="0.25">
      <c r="B25" s="2"/>
      <c r="C25" s="16">
        <v>2230</v>
      </c>
      <c r="D25" s="20" t="s">
        <v>28</v>
      </c>
      <c r="E25" s="59">
        <v>35131</v>
      </c>
      <c r="F25" s="23">
        <f t="shared" si="2"/>
        <v>23186.460000000003</v>
      </c>
      <c r="G25" s="27">
        <f t="shared" si="3"/>
        <v>11944.539999999997</v>
      </c>
    </row>
    <row r="26" spans="2:11" ht="21" customHeight="1" x14ac:dyDescent="0.25">
      <c r="B26" s="2"/>
      <c r="C26" s="16">
        <v>2240</v>
      </c>
      <c r="D26" s="20" t="s">
        <v>3</v>
      </c>
      <c r="E26" s="59">
        <v>12431</v>
      </c>
      <c r="F26" s="23">
        <f t="shared" si="2"/>
        <v>8204.4600000000009</v>
      </c>
      <c r="G26" s="27">
        <f t="shared" si="3"/>
        <v>4226.5399999999991</v>
      </c>
    </row>
    <row r="27" spans="2:11" ht="20.25" customHeight="1" x14ac:dyDescent="0.25">
      <c r="B27" s="2"/>
      <c r="C27" s="16">
        <v>2250</v>
      </c>
      <c r="D27" s="20" t="s">
        <v>30</v>
      </c>
      <c r="E27" s="59">
        <v>1344</v>
      </c>
      <c r="F27" s="23">
        <f t="shared" si="2"/>
        <v>887.04000000000008</v>
      </c>
      <c r="G27" s="27">
        <f t="shared" si="3"/>
        <v>456.95999999999992</v>
      </c>
      <c r="K27" s="51"/>
    </row>
    <row r="28" spans="2:11" ht="21.75" customHeight="1" thickBot="1" x14ac:dyDescent="0.3">
      <c r="B28" s="1"/>
      <c r="C28" s="49">
        <v>2260</v>
      </c>
      <c r="D28" s="50" t="s">
        <v>29</v>
      </c>
      <c r="E28" s="60">
        <f>35000*1.21+53724</f>
        <v>96074</v>
      </c>
      <c r="F28" s="23">
        <f t="shared" si="2"/>
        <v>63408.840000000004</v>
      </c>
      <c r="G28" s="27">
        <f t="shared" si="3"/>
        <v>32665.159999999996</v>
      </c>
    </row>
    <row r="29" spans="2:11" ht="20.149999999999999" customHeight="1" x14ac:dyDescent="0.25">
      <c r="B29" s="2"/>
      <c r="C29" s="39">
        <v>2300</v>
      </c>
      <c r="D29" s="30" t="s">
        <v>4</v>
      </c>
      <c r="E29" s="56">
        <f>F29+G29</f>
        <v>25688</v>
      </c>
      <c r="F29" s="56">
        <f>SUM(F30:F35)</f>
        <v>16954.080000000002</v>
      </c>
      <c r="G29" s="56">
        <f>SUM(G30:G35)</f>
        <v>8733.92</v>
      </c>
    </row>
    <row r="30" spans="2:11" ht="24" customHeight="1" x14ac:dyDescent="0.25">
      <c r="B30" s="1"/>
      <c r="C30" s="16">
        <v>2310</v>
      </c>
      <c r="D30" s="20" t="s">
        <v>31</v>
      </c>
      <c r="E30" s="59">
        <v>19877</v>
      </c>
      <c r="F30" s="23">
        <f>E30*0.66</f>
        <v>13118.82</v>
      </c>
      <c r="G30" s="27">
        <f>E30-F30</f>
        <v>6758.18</v>
      </c>
    </row>
    <row r="31" spans="2:11" ht="21.75" customHeight="1" x14ac:dyDescent="0.25">
      <c r="B31" s="1"/>
      <c r="C31" s="16">
        <v>2320</v>
      </c>
      <c r="D31" s="20" t="s">
        <v>6</v>
      </c>
      <c r="E31" s="59">
        <v>0</v>
      </c>
      <c r="F31" s="23">
        <f t="shared" ref="F31:F35" si="4">E31*0.66</f>
        <v>0</v>
      </c>
      <c r="G31" s="27">
        <f t="shared" ref="G31:G35" si="5">E31-F31</f>
        <v>0</v>
      </c>
    </row>
    <row r="32" spans="2:11" ht="24.75" customHeight="1" x14ac:dyDescent="0.25">
      <c r="B32" s="1"/>
      <c r="C32" s="16">
        <v>2340</v>
      </c>
      <c r="D32" s="20" t="s">
        <v>14</v>
      </c>
      <c r="E32" s="59">
        <v>0</v>
      </c>
      <c r="F32" s="23">
        <f t="shared" si="4"/>
        <v>0</v>
      </c>
      <c r="G32" s="27">
        <f t="shared" si="5"/>
        <v>0</v>
      </c>
    </row>
    <row r="33" spans="2:11" ht="24.75" customHeight="1" x14ac:dyDescent="0.25">
      <c r="B33" s="1"/>
      <c r="C33" s="16">
        <v>2350</v>
      </c>
      <c r="D33" s="20" t="s">
        <v>32</v>
      </c>
      <c r="E33" s="59">
        <v>0</v>
      </c>
      <c r="F33" s="23">
        <f t="shared" si="4"/>
        <v>0</v>
      </c>
      <c r="G33" s="27">
        <f t="shared" si="5"/>
        <v>0</v>
      </c>
    </row>
    <row r="34" spans="2:11" ht="26.25" customHeight="1" x14ac:dyDescent="0.25">
      <c r="B34" s="1"/>
      <c r="C34" s="16">
        <v>2360</v>
      </c>
      <c r="D34" s="20" t="s">
        <v>5</v>
      </c>
      <c r="E34" s="59">
        <v>0</v>
      </c>
      <c r="F34" s="23">
        <f t="shared" si="4"/>
        <v>0</v>
      </c>
      <c r="G34" s="27">
        <f t="shared" si="5"/>
        <v>0</v>
      </c>
    </row>
    <row r="35" spans="2:11" ht="23.25" customHeight="1" thickBot="1" x14ac:dyDescent="0.3">
      <c r="B35" s="1"/>
      <c r="C35" s="49">
        <v>2370</v>
      </c>
      <c r="D35" s="50" t="s">
        <v>15</v>
      </c>
      <c r="E35" s="60">
        <v>5811</v>
      </c>
      <c r="F35" s="23">
        <f t="shared" si="4"/>
        <v>3835.26</v>
      </c>
      <c r="G35" s="27">
        <f t="shared" si="5"/>
        <v>1975.7399999999998</v>
      </c>
    </row>
    <row r="36" spans="2:11" ht="20.25" customHeight="1" x14ac:dyDescent="0.25">
      <c r="B36" s="2"/>
      <c r="C36" s="29">
        <v>2400</v>
      </c>
      <c r="D36" s="30" t="s">
        <v>33</v>
      </c>
      <c r="E36" s="56">
        <v>578</v>
      </c>
      <c r="F36" s="31">
        <f>E36*0.66</f>
        <v>381.48</v>
      </c>
      <c r="G36" s="32">
        <f>E36-F36</f>
        <v>196.51999999999998</v>
      </c>
    </row>
    <row r="37" spans="2:11" ht="27" customHeight="1" x14ac:dyDescent="0.25">
      <c r="B37" s="1"/>
      <c r="C37" s="15"/>
      <c r="D37" s="19" t="s">
        <v>20</v>
      </c>
      <c r="E37" s="57">
        <v>766</v>
      </c>
      <c r="F37" s="22">
        <f>588*0.66</f>
        <v>388.08000000000004</v>
      </c>
      <c r="G37" s="26">
        <f>E37-F37</f>
        <v>377.91999999999996</v>
      </c>
    </row>
    <row r="38" spans="2:11" ht="22.5" customHeight="1" thickBot="1" x14ac:dyDescent="0.3">
      <c r="B38" s="1"/>
      <c r="C38" s="17"/>
      <c r="D38" s="21" t="s">
        <v>16</v>
      </c>
      <c r="E38" s="58">
        <f>F38+G38</f>
        <v>0</v>
      </c>
      <c r="F38" s="24">
        <v>0</v>
      </c>
      <c r="G38" s="28">
        <v>0</v>
      </c>
    </row>
    <row r="39" spans="2:11" ht="18.75" customHeight="1" thickBot="1" x14ac:dyDescent="0.3">
      <c r="B39" s="1"/>
      <c r="C39" s="78" t="s">
        <v>21</v>
      </c>
      <c r="D39" s="79"/>
      <c r="E39" s="79"/>
      <c r="F39" s="79"/>
      <c r="G39" s="80"/>
    </row>
    <row r="40" spans="2:11" ht="27.75" customHeight="1" x14ac:dyDescent="0.3">
      <c r="B40" s="1"/>
      <c r="C40" s="39"/>
      <c r="D40" s="52" t="s">
        <v>19</v>
      </c>
      <c r="E40" s="56">
        <v>6612</v>
      </c>
      <c r="F40" s="31">
        <f>E40*0.66</f>
        <v>4363.92</v>
      </c>
      <c r="G40" s="32">
        <f>E40-F40</f>
        <v>2248.08</v>
      </c>
    </row>
    <row r="41" spans="2:11" ht="24.75" customHeight="1" x14ac:dyDescent="0.3">
      <c r="B41" s="1"/>
      <c r="C41" s="64">
        <v>41</v>
      </c>
      <c r="D41" s="53" t="s">
        <v>56</v>
      </c>
      <c r="E41" s="56">
        <f t="shared" ref="E41:E42" si="6">F41+G41</f>
        <v>715.33401041666662</v>
      </c>
      <c r="F41" s="57">
        <f>(F16+F40)/12/($C$41+$C$42)</f>
        <v>471.91648854166669</v>
      </c>
      <c r="G41" s="57">
        <f>(G16+G40)/12/($C$41+$C$42)</f>
        <v>243.41752187499995</v>
      </c>
    </row>
    <row r="42" spans="2:11" ht="24.75" customHeight="1" x14ac:dyDescent="0.3">
      <c r="B42" s="1"/>
      <c r="C42" s="64">
        <v>7</v>
      </c>
      <c r="D42" s="53" t="s">
        <v>57</v>
      </c>
      <c r="E42" s="56">
        <f t="shared" si="6"/>
        <v>636.61972470238095</v>
      </c>
      <c r="F42" s="57">
        <f>((F16+F40)/($C$41+$C$42)*$C$42-F40)/12/$C$42</f>
        <v>419.96505997023814</v>
      </c>
      <c r="G42" s="57">
        <f>((G16+G40)/($C$41+$C$42)*$C$42-G40)/12/$C$42</f>
        <v>216.65466473214283</v>
      </c>
    </row>
    <row r="43" spans="2:11" ht="22.5" customHeight="1" thickBot="1" x14ac:dyDescent="0.3">
      <c r="B43" s="1"/>
      <c r="C43" s="18"/>
      <c r="D43" s="54" t="s">
        <v>23</v>
      </c>
      <c r="E43" s="25"/>
      <c r="F43" s="25"/>
      <c r="G43" s="13"/>
    </row>
    <row r="45" spans="2:11" ht="33" customHeight="1" x14ac:dyDescent="0.25">
      <c r="C45" s="82" t="s">
        <v>22</v>
      </c>
      <c r="D45" s="82"/>
      <c r="E45" s="82"/>
      <c r="F45" s="82"/>
      <c r="G45" s="82"/>
      <c r="H45" s="12"/>
      <c r="I45" s="12"/>
      <c r="J45" s="12"/>
      <c r="K45" s="12"/>
    </row>
    <row r="47" spans="2:11" ht="15.5" x14ac:dyDescent="0.25">
      <c r="C47" s="8" t="s">
        <v>17</v>
      </c>
      <c r="D47" s="55"/>
    </row>
    <row r="49" spans="3:15" ht="15.75" customHeight="1" x14ac:dyDescent="0.25">
      <c r="C49" s="81" t="s">
        <v>49</v>
      </c>
      <c r="D49" s="81"/>
      <c r="E49" s="81"/>
      <c r="O49" s="51"/>
    </row>
    <row r="50" spans="3:15" ht="15.5" x14ac:dyDescent="0.25">
      <c r="D50" s="9" t="s">
        <v>18</v>
      </c>
    </row>
    <row r="52" spans="3:15" x14ac:dyDescent="0.25">
      <c r="F52" s="11"/>
    </row>
  </sheetData>
  <mergeCells count="13">
    <mergeCell ref="D17:G17"/>
    <mergeCell ref="C18:G18"/>
    <mergeCell ref="C49:E49"/>
    <mergeCell ref="C45:G45"/>
    <mergeCell ref="C39:G39"/>
    <mergeCell ref="E11:G11"/>
    <mergeCell ref="E12:G12"/>
    <mergeCell ref="E13:G13"/>
    <mergeCell ref="E6:G6"/>
    <mergeCell ref="E7:G7"/>
    <mergeCell ref="E8:G8"/>
    <mergeCell ref="E9:G9"/>
    <mergeCell ref="E10:G10"/>
  </mergeCells>
  <hyperlinks>
    <hyperlink ref="E12" r:id="rId1"/>
  </hyperlinks>
  <pageMargins left="0.25" right="0.25" top="0.75" bottom="0.75" header="0.3" footer="0.3"/>
  <pageSetup paperSize="9" scale="69" fitToWidth="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12"/>
  <sheetViews>
    <sheetView workbookViewId="0">
      <selection activeCell="C15" sqref="C15"/>
    </sheetView>
  </sheetViews>
  <sheetFormatPr defaultColWidth="9.1796875" defaultRowHeight="12.5" x14ac:dyDescent="0.25"/>
  <cols>
    <col min="1" max="2" width="9.1796875" style="65"/>
    <col min="3" max="3" width="71.81640625" style="65" customWidth="1"/>
    <col min="4" max="4" width="19.26953125" style="65" customWidth="1"/>
    <col min="5" max="16384" width="9.1796875" style="65"/>
  </cols>
  <sheetData>
    <row r="2" spans="3:16" ht="13" x14ac:dyDescent="0.3">
      <c r="D2" s="66" t="s">
        <v>42</v>
      </c>
    </row>
    <row r="4" spans="3:16" ht="39.75" customHeight="1" x14ac:dyDescent="0.25">
      <c r="C4" s="83" t="s">
        <v>53</v>
      </c>
      <c r="D4" s="83"/>
    </row>
    <row r="5" spans="3:16" ht="27.75" customHeight="1" x14ac:dyDescent="0.25"/>
    <row r="6" spans="3:16" ht="24.75" customHeight="1" x14ac:dyDescent="0.25">
      <c r="C6" s="67"/>
      <c r="D6" s="68" t="s">
        <v>43</v>
      </c>
    </row>
    <row r="7" spans="3:16" ht="32.25" customHeight="1" x14ac:dyDescent="0.25">
      <c r="C7" s="69" t="s">
        <v>54</v>
      </c>
      <c r="D7" s="67">
        <v>41</v>
      </c>
    </row>
    <row r="8" spans="3:16" ht="31.5" customHeight="1" x14ac:dyDescent="0.25">
      <c r="C8" s="69" t="s">
        <v>55</v>
      </c>
      <c r="D8" s="67">
        <v>7</v>
      </c>
    </row>
    <row r="11" spans="3:16" x14ac:dyDescent="0.25">
      <c r="C11" s="84" t="s">
        <v>50</v>
      </c>
      <c r="D11" s="84"/>
      <c r="E11" s="84"/>
      <c r="P11" s="70"/>
    </row>
    <row r="12" spans="3:16" x14ac:dyDescent="0.25">
      <c r="C12" s="84"/>
      <c r="D12" s="84"/>
      <c r="E12" s="84"/>
    </row>
  </sheetData>
  <mergeCells count="3">
    <mergeCell ref="C4:D4"/>
    <mergeCell ref="C11:E11"/>
    <mergeCell ref="C12:E12"/>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Privātie PII_tāme</vt:lpstr>
      <vt:lpstr>Tāmes pielikums_izgl.sk.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Laima LL. Levanovica</dc:creator>
  <cp:lastModifiedBy>user</cp:lastModifiedBy>
  <cp:lastPrinted>2021-01-14T14:17:33Z</cp:lastPrinted>
  <dcterms:created xsi:type="dcterms:W3CDTF">2015-12-21T09:29:39Z</dcterms:created>
  <dcterms:modified xsi:type="dcterms:W3CDTF">2024-02-20T07:38:27Z</dcterms:modified>
</cp:coreProperties>
</file>